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5B3C9B98-745D-40F8-A9B9-DAA10AD38786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GNRL" sheetId="3" r:id="rId1"/>
    <sheet name="Sheet1" sheetId="4" state="hidden" r:id="rId2"/>
    <sheet name="Sheet2" sheetId="5" state="hidden" r:id="rId3"/>
    <sheet name="Instructions" sheetId="6" r:id="rId4"/>
  </sheets>
  <definedNames>
    <definedName name="_xlnm.Print_Area" localSheetId="3">Instructions!$A$1:$J$53</definedName>
    <definedName name="_xlnm.Print_Area" localSheetId="0">'MBT RETURN - GNRL'!$A$1:$AP$61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4" i="3" l="1"/>
  <c r="AA26" i="3"/>
  <c r="AA27" i="3" s="1"/>
  <c r="AJ10" i="3"/>
  <c r="AH60" i="3"/>
  <c r="X48" i="3"/>
  <c r="P42" i="3"/>
  <c r="B42" i="3" s="1"/>
  <c r="BJ42" i="3"/>
  <c r="BJ43" i="3"/>
  <c r="AA43" i="3"/>
  <c r="AA42" i="3"/>
  <c r="B35" i="3" l="1"/>
  <c r="AA28" i="3"/>
  <c r="G38" i="3"/>
  <c r="AA38" i="3" s="1"/>
  <c r="B33" i="3"/>
  <c r="B29" i="3"/>
  <c r="B31" i="3"/>
  <c r="AA39" i="3" l="1"/>
  <c r="AA41" i="3" s="1"/>
  <c r="AA45" i="3" s="1"/>
</calcChain>
</file>

<file path=xl/sharedStrings.xml><?xml version="1.0" encoding="utf-8"?>
<sst xmlns="http://schemas.openxmlformats.org/spreadsheetml/2006/main" count="89" uniqueCount="70">
  <si>
    <t>NEVADA DEPARTMENT OF TAXATION</t>
  </si>
  <si>
    <t>Title</t>
  </si>
  <si>
    <t>Phone Number</t>
  </si>
  <si>
    <t>GENERAL BUSINESS</t>
  </si>
  <si>
    <t>Mail Original To:</t>
  </si>
  <si>
    <t>MODIFIED BUSINESS TAX RETURN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</si>
  <si>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</si>
  <si>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</si>
  <si>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</si>
  <si>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</si>
  <si>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</si>
  <si>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</si>
  <si>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</si>
  <si>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</si>
  <si>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</si>
  <si>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</si>
  <si>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</si>
  <si>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</si>
  <si>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</si>
  <si>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</si>
  <si>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Signature</t>
  </si>
  <si>
    <t>Date</t>
  </si>
  <si>
    <t>1 to 10</t>
  </si>
  <si>
    <t>11 to 15</t>
  </si>
  <si>
    <t>16 to 20</t>
  </si>
  <si>
    <t>21 to 30</t>
  </si>
  <si>
    <t>31+</t>
  </si>
  <si>
    <t>8a.</t>
  </si>
  <si>
    <t>15.</t>
  </si>
  <si>
    <t>16.</t>
  </si>
  <si>
    <t>Line 1 minus Line 2</t>
  </si>
  <si>
    <t>Offset Carried Forward from Previous Quarter</t>
  </si>
  <si>
    <t>Line 3 minus Line 4</t>
  </si>
  <si>
    <t>CALCULATED TAX (Line 7 + Line 8)</t>
  </si>
  <si>
    <t>CREDITS (Overpayments as determined by the Department)</t>
  </si>
  <si>
    <t>PREVIOUS DEBITS (Outstanding liabilities)</t>
  </si>
  <si>
    <t>x</t>
  </si>
  <si>
    <t>TOTAL AMOUNT DUE (Line 11 + Line 12 + Line 13 + Line 14)</t>
  </si>
  <si>
    <t>AMOUNT PAID</t>
  </si>
  <si>
    <t>17.</t>
  </si>
  <si>
    <t xml:space="preserve">        </t>
  </si>
  <si>
    <t xml:space="preserve"> </t>
  </si>
  <si>
    <t>CARRY FORWARD (If Line 5 is less than zero (0) enter amount</t>
  </si>
  <si>
    <t>FEIN of Business Name Above</t>
  </si>
  <si>
    <t>No.  Enter $0 on Line 8.</t>
  </si>
  <si>
    <t>THIS RETURN MUST BE SIGNED</t>
  </si>
  <si>
    <t>FOR DEPARTMENT USE ONLY</t>
  </si>
  <si>
    <t xml:space="preserve">PERIOD ENDING: </t>
  </si>
  <si>
    <t xml:space="preserve">DUE BY: </t>
  </si>
  <si>
    <t xml:space="preserve">DATE PAID: </t>
  </si>
  <si>
    <t>Was the answer to Line 7 Yes?</t>
  </si>
  <si>
    <t>Multiply amount on Line 8a by 1.17% (0.0117) and enter amount on Line 8.</t>
  </si>
  <si>
    <t>IF POSTMARKED AFTER DUE DATE, PENALTY AND INTEREST WILL APPLY</t>
  </si>
  <si>
    <t>If the address shown is incorrect, please make any corrections before mailing the return.  Use the space below for these corrections.</t>
  </si>
  <si>
    <t>here. This offset will be carried forward for the next quarter)</t>
  </si>
  <si>
    <t xml:space="preserve">I hereby certify this return, including any accompanying schedules and statements have been examined by me and to the best of my knowledge and belief is true, correct and complete. </t>
  </si>
  <si>
    <t>NET TAX DUE  (Line 9 - Line 10)</t>
  </si>
  <si>
    <t>MAKE CHECK PAYABLE TO NEVADA DEPT OF TAXATION - A RETURN MUST BE FILED EVEN IF NO LIABILITY EXISTS</t>
  </si>
  <si>
    <t>TOTAL GROSS WAGES (INCLUDING TIPS) PAID THIS QUARTER                                              (Same amount as on Line 3 of ESD Form NUCS 4072)</t>
  </si>
  <si>
    <t>TAXABLE WAGES (If Line 5 is greater than zero enter amount here, if less than zero enter on Line 17)</t>
  </si>
  <si>
    <t>ENTER DEDUCTION FOR PAID HEALTH INSURANCE/HEALTH                                 BENEFITS PLAN</t>
  </si>
  <si>
    <t>Is Amount on Line  Greater than $85,000?</t>
  </si>
  <si>
    <t>No.  No tax is assessed on the first $85,000 of Taxable Wages. Enter $0 on Line 7</t>
  </si>
  <si>
    <t>Yes.  No tax is assessed on the first $85,000 of Taxable Wages. Enter $0 on Line 7</t>
  </si>
  <si>
    <t>Yes.  Subtract $85,000 from Line 6 and enter amount on Line 8a.</t>
  </si>
  <si>
    <t>INTEREST (0.75%) of Net Tax Due (Line 11 x 0.0075 x each month past due) see Instructions</t>
  </si>
  <si>
    <t>Use this form for the quarterly period beginning July 1, 2013</t>
  </si>
  <si>
    <t>PO BOX 51107</t>
  </si>
  <si>
    <t>LOS ANGELES, CA  90051-5407</t>
  </si>
  <si>
    <t xml:space="preserve">TID NO:020-TX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</si>
</sst>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Times"/>
      <family val="1"/>
    </font>
    <font>
      <sz val="10"/>
      <color indexed="9"/>
      <name val="Arial"/>
      <family val="2"/>
    </font>
    <font>
      <sz val="32"/>
      <name val="Free 3 of 9"/>
      <family val="3"/>
    </font>
    <font>
      <sz val="8"/>
      <name val="Arial"/>
      <family val="2"/>
    </font>
    <font>
      <sz val="12"/>
      <name val="Wingdings"/>
      <charset val="2"/>
    </font>
    <font>
      <b/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2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2" borderId="0" xfId="0" applyFill="1" applyBorder="1"/>
    <xf numFmtId="2" fontId="0" fillId="2" borderId="0" xfId="0" applyNumberFormat="1" applyFill="1" applyBorder="1" applyAlignment="1" applyProtection="1"/>
    <xf numFmtId="2" fontId="7" fillId="2" borderId="0" xfId="0" applyNumberFormat="1" applyFont="1" applyFill="1" applyBorder="1" applyAlignment="1" applyProtection="1">
      <alignment horizontal="left"/>
    </xf>
    <xf numFmtId="0" fontId="0" fillId="2" borderId="0" xfId="0" applyFill="1" applyAlignment="1"/>
    <xf numFmtId="165" fontId="12" fillId="2" borderId="0" xfId="0" applyNumberFormat="1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8" fillId="2" borderId="0" xfId="0" applyNumberFormat="1" applyFont="1" applyFill="1" applyBorder="1" applyAlignment="1" applyProtection="1">
      <alignment horizontal="right"/>
    </xf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right"/>
    </xf>
    <xf numFmtId="0" fontId="0" fillId="2" borderId="0" xfId="0" applyFill="1" applyAlignment="1" applyProtection="1"/>
    <xf numFmtId="0" fontId="0" fillId="2" borderId="0" xfId="0" applyFill="1" applyProtection="1"/>
    <xf numFmtId="0" fontId="7" fillId="2" borderId="0" xfId="0" applyFont="1" applyFill="1" applyProtection="1"/>
    <xf numFmtId="49" fontId="7" fillId="2" borderId="0" xfId="0" applyNumberFormat="1" applyFont="1" applyFill="1" applyAlignment="1" applyProtection="1">
      <alignment horizontal="right"/>
    </xf>
    <xf numFmtId="49" fontId="7" fillId="2" borderId="0" xfId="0" applyNumberFormat="1" applyFont="1" applyFill="1" applyProtection="1"/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right"/>
    </xf>
    <xf numFmtId="14" fontId="0" fillId="2" borderId="0" xfId="0" applyNumberFormat="1" applyFill="1" applyAlignment="1" applyProtection="1"/>
    <xf numFmtId="14" fontId="12" fillId="2" borderId="0" xfId="0" applyNumberFormat="1" applyFont="1" applyFill="1" applyAlignment="1" applyProtection="1"/>
    <xf numFmtId="0" fontId="9" fillId="2" borderId="0" xfId="0" applyFont="1" applyFill="1" applyBorder="1" applyProtection="1"/>
    <xf numFmtId="165" fontId="0" fillId="2" borderId="0" xfId="0" applyNumberFormat="1" applyFill="1" applyBorder="1" applyAlignment="1" applyProtection="1"/>
    <xf numFmtId="0" fontId="6" fillId="2" borderId="0" xfId="0" applyFont="1" applyFill="1" applyProtection="1"/>
    <xf numFmtId="0" fontId="11" fillId="2" borderId="0" xfId="0" applyFont="1" applyFill="1" applyBorder="1" applyProtection="1"/>
    <xf numFmtId="14" fontId="12" fillId="2" borderId="0" xfId="0" applyNumberFormat="1" applyFont="1" applyFill="1" applyProtection="1"/>
    <xf numFmtId="0" fontId="12" fillId="2" borderId="0" xfId="0" applyFont="1" applyFill="1" applyProtection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horizontal="justify"/>
    </xf>
    <xf numFmtId="0" fontId="15" fillId="2" borderId="1" xfId="0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0" fillId="2" borderId="0" xfId="0" applyFill="1" applyBorder="1" applyAlignment="1" applyProtection="1">
      <alignment wrapText="1"/>
    </xf>
    <xf numFmtId="0" fontId="10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justify" vertical="top"/>
    </xf>
    <xf numFmtId="0" fontId="3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>
      <alignment horizontal="justify"/>
    </xf>
    <xf numFmtId="0" fontId="9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0" fontId="6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9" fillId="2" borderId="0" xfId="0" applyFont="1" applyFill="1" applyProtection="1"/>
    <xf numFmtId="0" fontId="15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right" vertical="justify"/>
    </xf>
    <xf numFmtId="49" fontId="7" fillId="2" borderId="0" xfId="0" applyNumberFormat="1" applyFont="1" applyFill="1" applyBorder="1" applyAlignment="1" applyProtection="1">
      <alignment horizontal="right" vertical="justify"/>
    </xf>
    <xf numFmtId="0" fontId="2" fillId="2" borderId="0" xfId="0" applyFont="1" applyFill="1"/>
    <xf numFmtId="0" fontId="12" fillId="2" borderId="0" xfId="0" applyFont="1" applyFill="1" applyBorder="1" applyProtection="1"/>
    <xf numFmtId="164" fontId="8" fillId="2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14" fontId="20" fillId="2" borderId="0" xfId="0" applyNumberFormat="1" applyFont="1" applyFill="1" applyAlignment="1" applyProtection="1"/>
    <xf numFmtId="0" fontId="21" fillId="2" borderId="0" xfId="0" applyFont="1" applyFill="1" applyProtection="1"/>
    <xf numFmtId="14" fontId="21" fillId="2" borderId="0" xfId="0" applyNumberFormat="1" applyFont="1" applyFill="1" applyAlignment="1" applyProtection="1"/>
    <xf numFmtId="0" fontId="7" fillId="2" borderId="0" xfId="0" applyFont="1" applyFill="1" applyBorder="1" applyAlignment="1" applyProtection="1"/>
    <xf numFmtId="0" fontId="23" fillId="2" borderId="0" xfId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readingOrder="1"/>
    </xf>
    <xf numFmtId="0" fontId="0" fillId="2" borderId="0" xfId="0" applyFill="1" applyAlignment="1">
      <alignment horizontal="left" readingOrder="1"/>
    </xf>
    <xf numFmtId="164" fontId="8" fillId="4" borderId="10" xfId="0" applyNumberFormat="1" applyFont="1" applyFill="1" applyBorder="1" applyAlignment="1" applyProtection="1">
      <alignment horizontal="right"/>
      <protection locked="0"/>
    </xf>
    <xf numFmtId="164" fontId="8" fillId="4" borderId="11" xfId="0" applyNumberFormat="1" applyFont="1" applyFill="1" applyBorder="1" applyAlignment="1" applyProtection="1">
      <alignment horizontal="right"/>
      <protection locked="0"/>
    </xf>
    <xf numFmtId="164" fontId="8" fillId="4" borderId="12" xfId="0" applyNumberFormat="1" applyFont="1" applyFill="1" applyBorder="1" applyAlignment="1" applyProtection="1">
      <alignment horizontal="right"/>
      <protection locked="0"/>
    </xf>
    <xf numFmtId="164" fontId="8" fillId="0" borderId="10" xfId="0" applyNumberFormat="1" applyFont="1" applyFill="1" applyBorder="1" applyAlignment="1" applyProtection="1">
      <alignment horizontal="right"/>
    </xf>
    <xf numFmtId="164" fontId="8" fillId="0" borderId="11" xfId="0" applyNumberFormat="1" applyFont="1" applyFill="1" applyBorder="1" applyAlignment="1" applyProtection="1">
      <alignment horizontal="right"/>
    </xf>
    <xf numFmtId="164" fontId="8" fillId="0" borderId="12" xfId="0" applyNumberFormat="1" applyFont="1" applyFill="1" applyBorder="1" applyAlignment="1" applyProtection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164" fontId="8" fillId="2" borderId="10" xfId="0" applyNumberFormat="1" applyFont="1" applyFill="1" applyBorder="1" applyAlignment="1" applyProtection="1">
      <alignment horizontal="right"/>
    </xf>
    <xf numFmtId="164" fontId="8" fillId="2" borderId="11" xfId="0" applyNumberFormat="1" applyFont="1" applyFill="1" applyBorder="1" applyAlignment="1" applyProtection="1">
      <alignment horizontal="right"/>
    </xf>
    <xf numFmtId="164" fontId="8" fillId="2" borderId="1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vertical="center" wrapText="1"/>
    </xf>
    <xf numFmtId="49" fontId="7" fillId="2" borderId="0" xfId="0" applyNumberFormat="1" applyFont="1" applyFill="1" applyAlignment="1" applyProtection="1">
      <alignment horizontal="right"/>
    </xf>
    <xf numFmtId="49" fontId="7" fillId="2" borderId="6" xfId="0" applyNumberFormat="1" applyFont="1" applyFill="1" applyBorder="1" applyAlignment="1" applyProtection="1">
      <alignment horizontal="right"/>
    </xf>
    <xf numFmtId="165" fontId="11" fillId="2" borderId="0" xfId="0" applyNumberFormat="1" applyFont="1" applyFill="1" applyBorder="1" applyAlignment="1" applyProtection="1">
      <alignment horizontal="center"/>
    </xf>
    <xf numFmtId="14" fontId="11" fillId="2" borderId="0" xfId="0" applyNumberFormat="1" applyFont="1" applyFill="1" applyBorder="1" applyAlignment="1" applyProtection="1">
      <alignment horizontal="center"/>
    </xf>
    <xf numFmtId="166" fontId="11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2" borderId="4" xfId="0" applyFont="1" applyFill="1" applyBorder="1" applyAlignment="1" applyProtection="1"/>
    <xf numFmtId="0" fontId="0" fillId="2" borderId="5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3" fillId="2" borderId="0" xfId="0" applyFont="1" applyFill="1" applyAlignment="1">
      <alignment horizontal="left" vertic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7" fillId="2" borderId="5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7" fillId="2" borderId="5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6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49" fontId="0" fillId="4" borderId="13" xfId="0" applyNumberFormat="1" applyFill="1" applyBorder="1" applyAlignment="1" applyProtection="1">
      <protection locked="0"/>
    </xf>
    <xf numFmtId="0" fontId="1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8" fillId="2" borderId="10" xfId="0" applyNumberFormat="1" applyFont="1" applyFill="1" applyBorder="1" applyAlignment="1" applyProtection="1"/>
    <xf numFmtId="164" fontId="8" fillId="2" borderId="11" xfId="0" applyNumberFormat="1" applyFont="1" applyFill="1" applyBorder="1" applyAlignment="1" applyProtection="1"/>
    <xf numFmtId="164" fontId="8" fillId="2" borderId="12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164" fontId="0" fillId="2" borderId="10" xfId="0" applyNumberFormat="1" applyFill="1" applyBorder="1" applyAlignment="1" applyProtection="1">
      <alignment horizontal="right"/>
    </xf>
    <xf numFmtId="164" fontId="0" fillId="2" borderId="11" xfId="0" applyNumberFormat="1" applyFill="1" applyBorder="1" applyAlignment="1" applyProtection="1">
      <alignment horizontal="right"/>
    </xf>
    <xf numFmtId="164" fontId="0" fillId="2" borderId="12" xfId="0" applyNumberFormat="1" applyFill="1" applyBorder="1" applyAlignment="1" applyProtection="1">
      <alignment horizontal="right"/>
    </xf>
    <xf numFmtId="0" fontId="22" fillId="2" borderId="0" xfId="1" applyFont="1" applyFill="1" applyBorder="1" applyAlignment="1" applyProtection="1">
      <alignment horizontal="left" vertical="center"/>
    </xf>
    <xf numFmtId="167" fontId="20" fillId="2" borderId="14" xfId="0" applyNumberFormat="1" applyFont="1" applyFill="1" applyBorder="1" applyAlignment="1" applyProtection="1">
      <alignment horizontal="center"/>
      <protection locked="0"/>
    </xf>
    <xf numFmtId="0" fontId="17" fillId="4" borderId="5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6" xfId="0" applyFont="1" applyFill="1" applyBorder="1" applyAlignment="1" applyProtection="1">
      <protection locked="0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wrapText="1"/>
    </xf>
    <xf numFmtId="0" fontId="7" fillId="2" borderId="0" xfId="0" applyFont="1" applyFill="1" applyAlignment="1" applyProtection="1">
      <alignment horizontal="left" vertical="justify" wrapText="1"/>
    </xf>
    <xf numFmtId="0" fontId="2" fillId="2" borderId="0" xfId="0" applyFont="1" applyFill="1" applyAlignment="1" applyProtection="1">
      <alignment horizontal="left" vertical="justify"/>
    </xf>
    <xf numFmtId="0" fontId="7" fillId="2" borderId="0" xfId="0" applyFont="1" applyFill="1" applyAlignment="1" applyProtection="1">
      <alignment horizontal="left" vertical="justify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167" fontId="0" fillId="2" borderId="1" xfId="0" applyNumberFormat="1" applyFill="1" applyBorder="1" applyAlignment="1" applyProtection="1">
      <alignment horizontal="center"/>
    </xf>
    <xf numFmtId="0" fontId="17" fillId="4" borderId="2" xfId="0" applyFont="1" applyFill="1" applyBorder="1" applyAlignment="1" applyProtection="1">
      <protection locked="0"/>
    </xf>
    <xf numFmtId="0" fontId="17" fillId="4" borderId="3" xfId="0" applyFont="1" applyFill="1" applyBorder="1" applyAlignment="1" applyProtection="1">
      <protection locked="0"/>
    </xf>
    <xf numFmtId="0" fontId="17" fillId="4" borderId="4" xfId="0" applyFont="1" applyFill="1" applyBorder="1" applyAlignment="1" applyProtection="1"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600075</xdr:colOff>
          <xdr:row>52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112"/>
  <sheetViews>
    <sheetView showRowColHeaders="0" tabSelected="1" zoomScaleNormal="100" workbookViewId="0">
      <selection activeCell="AJ11" sqref="AJ11:AO11"/>
    </sheetView>
  </sheetViews>
  <sheetFormatPr defaultColWidth="2.28515625" defaultRowHeight="12.75" x14ac:dyDescent="0.2"/>
  <cols>
    <col min="1" max="1" width="2.85546875" style="1" customWidth="1"/>
    <col min="2" max="2" width="2.5703125" style="1" customWidth="1"/>
    <col min="3" max="5" width="2.28515625" style="1" customWidth="1"/>
    <col min="6" max="6" width="3.28515625" style="1" customWidth="1"/>
    <col min="7" max="7" width="6.7109375" style="1" customWidth="1"/>
    <col min="8" max="13" width="2.28515625" style="1" customWidth="1"/>
    <col min="14" max="14" width="2.8554687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0" width="2.28515625" style="1" customWidth="1"/>
    <col min="21" max="21" width="3.85546875" style="1" customWidth="1"/>
    <col min="22" max="24" width="2.28515625" style="1" customWidth="1"/>
    <col min="25" max="25" width="2.42578125" style="1" customWidth="1"/>
    <col min="26" max="26" width="3.5703125" style="1" customWidth="1"/>
    <col min="27" max="27" width="2.5703125" style="1" customWidth="1"/>
    <col min="28" max="29" width="2.7109375" style="1" customWidth="1"/>
    <col min="30" max="32" width="2.28515625" style="1" customWidth="1"/>
    <col min="33" max="33" width="1.42578125" style="1" customWidth="1"/>
    <col min="34" max="34" width="2.140625" style="1" customWidth="1"/>
    <col min="35" max="35" width="2.28515625" style="1" customWidth="1"/>
    <col min="36" max="36" width="1.28515625" style="1" customWidth="1"/>
    <col min="37" max="37" width="2.28515625" style="1" customWidth="1"/>
    <col min="38" max="38" width="3.5703125" style="1" customWidth="1"/>
    <col min="39" max="39" width="2.28515625" style="1" customWidth="1"/>
    <col min="40" max="40" width="3.140625" style="1" customWidth="1"/>
    <col min="41" max="41" width="9.28515625" style="1" customWidth="1"/>
    <col min="42" max="42" width="1.5703125" style="1" customWidth="1"/>
    <col min="43" max="48" width="2.28515625" style="1" customWidth="1"/>
    <col min="49" max="49" width="2.5703125" style="1" customWidth="1"/>
    <col min="50" max="74" width="2.28515625" style="1" customWidth="1"/>
    <col min="75" max="75" width="9.28515625" style="9" customWidth="1"/>
    <col min="76" max="16384" width="2.28515625" style="1"/>
  </cols>
  <sheetData>
    <row r="1" spans="1:96" ht="15.75" customHeight="1" x14ac:dyDescent="0.2">
      <c r="A1" s="18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8"/>
      <c r="R1" s="18"/>
      <c r="S1" s="18"/>
      <c r="T1" s="18"/>
      <c r="U1" s="18"/>
      <c r="V1" s="18"/>
      <c r="W1" s="18"/>
      <c r="X1" s="18"/>
      <c r="Y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28"/>
      <c r="BG1" s="28"/>
      <c r="BH1" s="28"/>
      <c r="BI1" s="28"/>
      <c r="BJ1" s="2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</row>
    <row r="2" spans="1:96" ht="20.100000000000001" customHeight="1" x14ac:dyDescent="0.25">
      <c r="A2" s="25"/>
      <c r="B2" s="44" t="s">
        <v>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3"/>
      <c r="AA2" s="3"/>
      <c r="AB2" s="131" t="s">
        <v>69</v>
      </c>
      <c r="AC2" s="132"/>
      <c r="AD2" s="132"/>
      <c r="AE2" s="132"/>
      <c r="AF2" s="132"/>
      <c r="AG2" s="132"/>
      <c r="AH2" s="132"/>
      <c r="AI2" s="132"/>
      <c r="AJ2" s="130"/>
      <c r="AK2" s="130"/>
      <c r="AL2" s="130"/>
      <c r="AM2" s="130"/>
      <c r="AN2" s="130"/>
      <c r="AO2" s="130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28"/>
      <c r="BG2" s="28"/>
      <c r="BH2" s="28"/>
      <c r="BI2" s="28"/>
      <c r="BJ2" s="2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68"/>
      <c r="BW2" s="69">
        <v>41547</v>
      </c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</row>
    <row r="3" spans="1:96" ht="18" x14ac:dyDescent="0.25">
      <c r="A3" s="25"/>
      <c r="B3" s="44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3"/>
      <c r="AA3" s="3"/>
      <c r="AB3" s="56" t="s">
        <v>46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28"/>
      <c r="BG3" s="28"/>
      <c r="BH3" s="28"/>
      <c r="BI3" s="28"/>
      <c r="BJ3" s="2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68"/>
      <c r="BW3" s="69">
        <v>41639</v>
      </c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</row>
    <row r="4" spans="1:96" ht="15.7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47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28"/>
      <c r="BG4" s="28"/>
      <c r="BH4" s="28"/>
      <c r="BI4" s="28"/>
      <c r="BJ4" s="2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68"/>
      <c r="BW4" s="69">
        <v>41729</v>
      </c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</row>
    <row r="5" spans="1:96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147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28"/>
      <c r="BG5" s="28"/>
      <c r="BH5" s="28"/>
      <c r="BI5" s="28"/>
      <c r="BJ5" s="2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68"/>
      <c r="BW5" s="69">
        <v>41820</v>
      </c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</row>
    <row r="6" spans="1:96" x14ac:dyDescent="0.2">
      <c r="A6" s="25"/>
      <c r="B6" s="154" t="s">
        <v>4</v>
      </c>
      <c r="C6" s="154"/>
      <c r="D6" s="154"/>
      <c r="E6" s="154"/>
      <c r="F6" s="154"/>
      <c r="G6" s="70" t="s">
        <v>0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25"/>
      <c r="U6" s="25"/>
      <c r="V6" s="25"/>
      <c r="W6" s="25"/>
      <c r="X6" s="25"/>
      <c r="Y6" s="25"/>
      <c r="Z6" s="25"/>
      <c r="AA6" s="25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9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28"/>
      <c r="BG6" s="28"/>
      <c r="BH6" s="28"/>
      <c r="BI6" s="28"/>
      <c r="BJ6" s="2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68"/>
      <c r="BW6" s="69">
        <v>41912</v>
      </c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</row>
    <row r="7" spans="1:96" x14ac:dyDescent="0.2">
      <c r="A7" s="25"/>
      <c r="B7" s="25"/>
      <c r="C7" s="25"/>
      <c r="D7" s="25"/>
      <c r="E7" s="25"/>
      <c r="F7" s="25"/>
      <c r="G7" s="142" t="s">
        <v>67</v>
      </c>
      <c r="H7" s="142"/>
      <c r="I7" s="142"/>
      <c r="J7" s="142"/>
      <c r="K7" s="142"/>
      <c r="L7" s="142"/>
      <c r="M7" s="71"/>
      <c r="N7" s="71"/>
      <c r="O7" s="71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147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9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28"/>
      <c r="BG7" s="28"/>
      <c r="BH7" s="28"/>
      <c r="BI7" s="28"/>
      <c r="BJ7" s="2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68"/>
      <c r="BW7" s="69">
        <v>42004</v>
      </c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</row>
    <row r="8" spans="1:96" ht="11.25" customHeight="1" x14ac:dyDescent="0.2">
      <c r="A8" s="45"/>
      <c r="B8" s="46"/>
      <c r="C8" s="46"/>
      <c r="D8" s="46"/>
      <c r="E8" s="46"/>
      <c r="F8" s="46"/>
      <c r="G8" s="142" t="s">
        <v>68</v>
      </c>
      <c r="H8" s="142"/>
      <c r="I8" s="142"/>
      <c r="J8" s="142"/>
      <c r="K8" s="142"/>
      <c r="L8" s="142"/>
      <c r="M8" s="142"/>
      <c r="N8" s="142"/>
      <c r="O8" s="142"/>
      <c r="P8" s="142"/>
      <c r="Q8" s="46"/>
      <c r="R8" s="46"/>
      <c r="S8" s="47"/>
      <c r="T8" s="47"/>
      <c r="U8" s="47"/>
      <c r="V8" s="47"/>
      <c r="W8" s="47"/>
      <c r="X8" s="47"/>
      <c r="Y8" s="47"/>
      <c r="Z8" s="45"/>
      <c r="AA8" s="25"/>
      <c r="AB8" s="150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2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28"/>
      <c r="BG8" s="28"/>
      <c r="BH8" s="28"/>
      <c r="BI8" s="28"/>
      <c r="BJ8" s="2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68"/>
      <c r="BW8" s="69">
        <v>42094</v>
      </c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</row>
    <row r="9" spans="1:96" ht="23.25" customHeight="1" x14ac:dyDescent="0.2">
      <c r="A9" s="45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5"/>
      <c r="AA9" s="25"/>
      <c r="AB9" s="131" t="s">
        <v>47</v>
      </c>
      <c r="AC9" s="153"/>
      <c r="AD9" s="153"/>
      <c r="AE9" s="153"/>
      <c r="AF9" s="153"/>
      <c r="AG9" s="153"/>
      <c r="AH9" s="153"/>
      <c r="AI9" s="153"/>
      <c r="AJ9" s="143"/>
      <c r="AK9" s="143"/>
      <c r="AL9" s="143"/>
      <c r="AM9" s="143"/>
      <c r="AN9" s="143"/>
      <c r="AO9" s="143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28"/>
      <c r="BG9" s="28"/>
      <c r="BH9" s="28"/>
      <c r="BI9" s="28"/>
      <c r="BJ9" s="2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68"/>
      <c r="BW9" s="69">
        <v>42185</v>
      </c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</row>
    <row r="10" spans="1:96" ht="24" customHeight="1" x14ac:dyDescent="0.2">
      <c r="A10" s="49"/>
      <c r="B10" s="171" t="s">
        <v>53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45"/>
      <c r="AA10" s="25"/>
      <c r="AB10" s="131" t="s">
        <v>48</v>
      </c>
      <c r="AC10" s="153"/>
      <c r="AD10" s="153"/>
      <c r="AE10" s="153"/>
      <c r="AF10" s="153"/>
      <c r="AG10" s="153"/>
      <c r="AH10" s="153"/>
      <c r="AI10" s="153"/>
      <c r="AJ10" s="163" t="str">
        <f>IF(ISBLANK(AJ9),"",VLOOKUP(EOMONTH(AJ9,0),Sheet2!$A$1:$B$47,2))</f>
        <v/>
      </c>
      <c r="AK10" s="163"/>
      <c r="AL10" s="163"/>
      <c r="AM10" s="163"/>
      <c r="AN10" s="163"/>
      <c r="AO10" s="163"/>
      <c r="AP10" s="25"/>
      <c r="AQ10" s="18"/>
      <c r="AR10" s="25"/>
      <c r="AS10" s="25"/>
      <c r="AT10" s="25"/>
      <c r="AU10" s="25"/>
      <c r="AV10" s="25"/>
      <c r="AW10" s="43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67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</row>
    <row r="11" spans="1:96" ht="19.5" customHeight="1" x14ac:dyDescent="0.2">
      <c r="A11" s="45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25"/>
      <c r="AB11" s="131" t="s">
        <v>49</v>
      </c>
      <c r="AC11" s="153"/>
      <c r="AD11" s="153"/>
      <c r="AE11" s="153"/>
      <c r="AF11" s="153"/>
      <c r="AG11" s="153"/>
      <c r="AH11" s="153"/>
      <c r="AI11" s="153"/>
      <c r="AJ11" s="167"/>
      <c r="AK11" s="167"/>
      <c r="AL11" s="167"/>
      <c r="AM11" s="167"/>
      <c r="AN11" s="167"/>
      <c r="AO11" s="167"/>
      <c r="AP11" s="31"/>
      <c r="AQ11" s="18"/>
      <c r="AR11" s="30"/>
      <c r="AS11" s="25"/>
      <c r="AT11" s="25"/>
      <c r="AU11" s="25"/>
      <c r="AV11" s="25"/>
      <c r="AW11" s="25"/>
      <c r="AX11" s="25"/>
      <c r="AY11" s="25"/>
      <c r="AZ11" s="25"/>
      <c r="BA11" s="31"/>
      <c r="BB11" s="31"/>
      <c r="BC11" s="31"/>
      <c r="BD11" s="31"/>
      <c r="BE11" s="31"/>
      <c r="BF11" s="25"/>
      <c r="BG11" s="25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67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ht="12" customHeight="1" x14ac:dyDescent="0.2">
      <c r="A12" s="45"/>
      <c r="B12" s="50" t="s">
        <v>66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25"/>
      <c r="AB12" s="51"/>
      <c r="AC12" s="52"/>
      <c r="AD12" s="52"/>
      <c r="AE12" s="155" t="s">
        <v>52</v>
      </c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31"/>
      <c r="AQ12" s="18"/>
      <c r="AR12" s="30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29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ht="9.75" customHeight="1" x14ac:dyDescent="0.2">
      <c r="A13" s="45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45"/>
      <c r="AA13" s="25"/>
      <c r="AB13" s="53"/>
      <c r="AC13" s="52"/>
      <c r="AD13" s="52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8"/>
      <c r="AQ13" s="18"/>
      <c r="AR13" s="32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29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ht="6" customHeight="1" x14ac:dyDescent="0.2">
      <c r="A14" s="45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6"/>
      <c r="Z14" s="45"/>
      <c r="AA14" s="25"/>
      <c r="AB14" s="54"/>
      <c r="AC14" s="54"/>
      <c r="AD14" s="54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8"/>
      <c r="AQ14" s="18"/>
      <c r="AR14" s="32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29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spans="1:96" ht="14.25" customHeight="1" x14ac:dyDescent="0.2">
      <c r="A15" s="45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6"/>
      <c r="Z15" s="45"/>
      <c r="AA15" s="45"/>
      <c r="AB15" s="54"/>
      <c r="AC15" s="54"/>
      <c r="AD15" s="54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8"/>
      <c r="AQ15" s="18"/>
      <c r="AR15" s="32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29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ht="3" hidden="1" customHeight="1" x14ac:dyDescent="0.2">
      <c r="A16" s="45"/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45"/>
      <c r="AA16" s="45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18"/>
      <c r="AQ16" s="18"/>
      <c r="AR16" s="32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29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spans="1:96" ht="13.5" customHeight="1" x14ac:dyDescent="0.2">
      <c r="A17" s="45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5"/>
      <c r="Z17" s="45"/>
      <c r="AA17" s="45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18"/>
      <c r="AQ17" s="18"/>
      <c r="AR17" s="32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29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</row>
    <row r="18" spans="1:96" ht="13.5" customHeight="1" x14ac:dyDescent="0.2">
      <c r="A18" s="45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45"/>
      <c r="AA18" s="45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18"/>
      <c r="AQ18" s="18"/>
      <c r="AR18" s="32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29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</row>
    <row r="19" spans="1:96" ht="13.5" customHeight="1" x14ac:dyDescent="0.2">
      <c r="A19" s="45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/>
      <c r="Z19" s="45"/>
      <c r="AA19" s="4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18"/>
      <c r="AQ19" s="18"/>
      <c r="AR19" s="32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29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</row>
    <row r="20" spans="1:96" ht="12" customHeight="1" x14ac:dyDescent="0.2">
      <c r="A20" s="45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45"/>
      <c r="AA20" s="4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18"/>
      <c r="AQ20" s="18"/>
      <c r="AR20" s="32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29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</row>
    <row r="21" spans="1:96" ht="13.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29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96" ht="25.5" customHeight="1" x14ac:dyDescent="0.2">
      <c r="A22" s="62" t="s">
        <v>6</v>
      </c>
      <c r="B22" s="88" t="s">
        <v>58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26" t="s">
        <v>6</v>
      </c>
      <c r="AA22" s="78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18"/>
      <c r="AQ22" s="18"/>
      <c r="AR22" s="18"/>
      <c r="AS22" s="94"/>
      <c r="AT22" s="94"/>
      <c r="AU22" s="94"/>
      <c r="AV22" s="94"/>
      <c r="AW22" s="91"/>
      <c r="AX22" s="91"/>
      <c r="AY22" s="91"/>
      <c r="AZ22" s="91"/>
      <c r="BA22" s="33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29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96" ht="24" customHeight="1" x14ac:dyDescent="0.2">
      <c r="A23" s="61" t="s">
        <v>7</v>
      </c>
      <c r="B23" s="156" t="s">
        <v>60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8"/>
      <c r="Z23" s="20" t="s">
        <v>7</v>
      </c>
      <c r="AA23" s="78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80"/>
      <c r="AP23" s="18"/>
      <c r="AQ23" s="18"/>
      <c r="AR23" s="18"/>
      <c r="AS23" s="95"/>
      <c r="AT23" s="95"/>
      <c r="AU23" s="95"/>
      <c r="AV23" s="95"/>
      <c r="AW23" s="92"/>
      <c r="AX23" s="92"/>
      <c r="AY23" s="92"/>
      <c r="AZ23" s="92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29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</row>
    <row r="24" spans="1:96" ht="21" customHeight="1" x14ac:dyDescent="0.2">
      <c r="A24" s="20" t="s">
        <v>8</v>
      </c>
      <c r="B24" s="19" t="s">
        <v>30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8"/>
      <c r="W24" s="18"/>
      <c r="X24" s="18"/>
      <c r="Y24" s="18"/>
      <c r="Z24" s="20" t="s">
        <v>8</v>
      </c>
      <c r="AA24" s="81">
        <f>AA22-AA23</f>
        <v>0</v>
      </c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3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 t="s">
        <v>41</v>
      </c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29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</row>
    <row r="25" spans="1:96" ht="21" customHeight="1" x14ac:dyDescent="0.2">
      <c r="A25" s="20" t="s">
        <v>9</v>
      </c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8"/>
      <c r="W25" s="18"/>
      <c r="X25" s="18"/>
      <c r="Y25" s="18"/>
      <c r="Z25" s="20" t="s">
        <v>9</v>
      </c>
      <c r="AA25" s="78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80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34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</row>
    <row r="26" spans="1:96" ht="22.5" customHeight="1" x14ac:dyDescent="0.2">
      <c r="A26" s="20" t="s">
        <v>10</v>
      </c>
      <c r="B26" s="19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8"/>
      <c r="W26" s="18"/>
      <c r="X26" s="18"/>
      <c r="Y26" s="18"/>
      <c r="Z26" s="20" t="s">
        <v>10</v>
      </c>
      <c r="AA26" s="81">
        <f>AA24-AA25</f>
        <v>0</v>
      </c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34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</row>
    <row r="27" spans="1:96" ht="24" customHeight="1" x14ac:dyDescent="0.2">
      <c r="A27" s="61" t="s">
        <v>11</v>
      </c>
      <c r="B27" s="156" t="s">
        <v>59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20" t="s">
        <v>11</v>
      </c>
      <c r="AA27" s="81">
        <f>IF(AA26&gt;0,AA26,0)</f>
        <v>0</v>
      </c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3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34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</row>
    <row r="28" spans="1:96" ht="21" customHeight="1" x14ac:dyDescent="0.2">
      <c r="A28" s="20" t="s">
        <v>12</v>
      </c>
      <c r="B28" s="19" t="s">
        <v>61</v>
      </c>
      <c r="C28" s="19"/>
      <c r="D28" s="19"/>
      <c r="E28" s="19"/>
      <c r="F28" s="19"/>
      <c r="G28" s="19"/>
      <c r="H28" s="19"/>
      <c r="I28" s="19"/>
      <c r="J28" s="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8"/>
      <c r="W28" s="18"/>
      <c r="X28" s="18"/>
      <c r="Y28" s="18"/>
      <c r="Z28" s="16" t="s">
        <v>12</v>
      </c>
      <c r="AA28" s="85">
        <f>IF(AA27&gt;85000,0,0)</f>
        <v>0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7"/>
      <c r="AQ28" s="18"/>
      <c r="AR28" s="18"/>
      <c r="AS28" s="18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25"/>
      <c r="BI28" s="25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35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</row>
    <row r="29" spans="1:96" ht="15.95" customHeight="1" x14ac:dyDescent="0.2">
      <c r="A29" s="27"/>
      <c r="B29" s="39" t="str">
        <f>IF(OR(AA27&gt;85000,AA22=0),"",CHAR(252))</f>
        <v/>
      </c>
      <c r="C29" s="63" t="s">
        <v>62</v>
      </c>
      <c r="D29" s="2"/>
      <c r="E29" s="2"/>
      <c r="F29" s="2"/>
      <c r="G29" s="2"/>
      <c r="H29" s="2"/>
      <c r="I29" s="2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Z29" s="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18"/>
      <c r="AR29" s="18"/>
      <c r="AS29" s="18"/>
      <c r="AT29" s="4"/>
      <c r="AU29" s="4"/>
      <c r="AV29" s="4"/>
      <c r="AW29" s="4" t="s">
        <v>41</v>
      </c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25"/>
      <c r="BI29" s="25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35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</row>
    <row r="30" spans="1:96" ht="5.25" customHeight="1" x14ac:dyDescent="0.2">
      <c r="A30" s="27"/>
      <c r="B30" s="60"/>
      <c r="C30" s="2"/>
      <c r="D30" s="2"/>
      <c r="E30" s="2"/>
      <c r="F30" s="2"/>
      <c r="G30" s="2"/>
      <c r="H30" s="2"/>
      <c r="I30" s="2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Z30" s="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18"/>
      <c r="AR30" s="18"/>
      <c r="AS30" s="18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5"/>
      <c r="BI30" s="25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35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</row>
    <row r="31" spans="1:96" ht="15.95" customHeight="1" x14ac:dyDescent="0.2">
      <c r="A31" s="27"/>
      <c r="B31" s="39" t="str">
        <f>IF(AA27&gt;85000,CHAR(252),"")</f>
        <v/>
      </c>
      <c r="C31" s="63" t="s">
        <v>63</v>
      </c>
      <c r="D31" s="2"/>
      <c r="E31" s="2"/>
      <c r="F31" s="2"/>
      <c r="G31" s="2"/>
      <c r="H31" s="2"/>
      <c r="I31" s="2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Q31" s="18"/>
      <c r="AR31" s="18"/>
      <c r="AS31" s="18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25"/>
      <c r="BI31" s="25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35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</row>
    <row r="32" spans="1:96" ht="16.5" customHeight="1" x14ac:dyDescent="0.2">
      <c r="A32" s="16" t="s">
        <v>13</v>
      </c>
      <c r="B32" s="2" t="s">
        <v>50</v>
      </c>
      <c r="C32" s="2"/>
      <c r="D32" s="2"/>
      <c r="E32" s="2"/>
      <c r="F32" s="2"/>
      <c r="G32" s="2"/>
      <c r="H32" s="2"/>
      <c r="I32" s="2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Z32" s="15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Q32" s="18"/>
      <c r="AR32" s="18"/>
      <c r="AS32" s="18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25"/>
      <c r="BI32" s="25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35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1:96" ht="15.95" customHeight="1" x14ac:dyDescent="0.2">
      <c r="A33" s="27"/>
      <c r="B33" s="39" t="str">
        <f>IF(OR(AA27&gt;85000,AA22=0),"",CHAR(252))</f>
        <v/>
      </c>
      <c r="C33" s="19" t="s">
        <v>44</v>
      </c>
      <c r="D33" s="19"/>
      <c r="E33" s="18"/>
      <c r="F33" s="19"/>
      <c r="G33" s="19"/>
      <c r="H33" s="19"/>
      <c r="I33" s="19"/>
      <c r="J33" s="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8"/>
      <c r="W33" s="18"/>
      <c r="X33" s="18"/>
      <c r="Y33" s="18"/>
      <c r="Z33" s="21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Q33" s="18"/>
      <c r="AR33" s="18"/>
      <c r="AS33" s="18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25"/>
      <c r="BI33" s="25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35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</row>
    <row r="34" spans="1:96" ht="6" customHeight="1" x14ac:dyDescent="0.2">
      <c r="A34" s="27"/>
      <c r="B34" s="60"/>
      <c r="C34" s="19"/>
      <c r="D34" s="19"/>
      <c r="E34" s="18"/>
      <c r="F34" s="19"/>
      <c r="G34" s="19"/>
      <c r="H34" s="19"/>
      <c r="I34" s="19"/>
      <c r="J34" s="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8"/>
      <c r="X34" s="18"/>
      <c r="Y34" s="18"/>
      <c r="Z34" s="21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Q34" s="18"/>
      <c r="AR34" s="18"/>
      <c r="AS34" s="18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25"/>
      <c r="BI34" s="25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35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</row>
    <row r="35" spans="1:96" ht="15.95" customHeight="1" x14ac:dyDescent="0.2">
      <c r="A35" s="27"/>
      <c r="B35" s="39" t="str">
        <f>IF(AA27&gt;85000,CHAR(252),"")</f>
        <v/>
      </c>
      <c r="C35" s="22" t="s">
        <v>64</v>
      </c>
      <c r="D35" s="19"/>
      <c r="E35" s="18"/>
      <c r="F35" s="19"/>
      <c r="G35" s="19"/>
      <c r="H35" s="19"/>
      <c r="I35" s="19"/>
      <c r="J35" s="5"/>
      <c r="K35" s="19"/>
      <c r="L35" s="19"/>
      <c r="M35" s="19"/>
      <c r="N35" s="19"/>
      <c r="O35" s="19"/>
      <c r="P35" s="19"/>
      <c r="Q35" s="18"/>
      <c r="R35" s="18"/>
      <c r="S35" s="18"/>
      <c r="T35" s="18"/>
      <c r="U35" s="18"/>
      <c r="V35" s="18"/>
      <c r="W35" s="18"/>
      <c r="X35" s="18"/>
      <c r="Y35" s="18"/>
      <c r="Z35" s="19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Q35" s="18"/>
      <c r="AR35" s="18"/>
      <c r="AS35" s="18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25"/>
      <c r="BI35" s="25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35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</row>
    <row r="36" spans="1:96" ht="14.25" customHeight="1" x14ac:dyDescent="0.2">
      <c r="A36" s="27"/>
      <c r="B36" s="3"/>
      <c r="C36" s="22" t="s">
        <v>51</v>
      </c>
      <c r="D36" s="18"/>
      <c r="E36" s="18"/>
      <c r="F36" s="18"/>
      <c r="G36" s="18"/>
      <c r="H36" s="18"/>
      <c r="I36" s="18"/>
      <c r="J36" s="5"/>
      <c r="K36" s="19"/>
      <c r="L36" s="19"/>
      <c r="M36" s="19"/>
      <c r="N36" s="19"/>
      <c r="O36" s="1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3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Q36" s="18"/>
      <c r="AR36" s="18"/>
      <c r="AS36" s="18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25"/>
      <c r="BI36" s="25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35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</row>
    <row r="37" spans="1:96" ht="4.5" customHeight="1" x14ac:dyDescent="0.2">
      <c r="A37" s="27"/>
      <c r="B37" s="3"/>
      <c r="C37" s="22"/>
      <c r="D37" s="18"/>
      <c r="E37" s="18"/>
      <c r="F37" s="18"/>
      <c r="G37" s="18"/>
      <c r="H37" s="18"/>
      <c r="I37" s="18"/>
      <c r="J37" s="5"/>
      <c r="K37" s="19"/>
      <c r="L37" s="19"/>
      <c r="M37" s="19"/>
      <c r="N37" s="19"/>
      <c r="O37" s="1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3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Q37" s="18"/>
      <c r="AR37" s="18"/>
      <c r="AS37" s="18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25"/>
      <c r="BI37" s="25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35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</row>
    <row r="38" spans="1:96" ht="21" customHeight="1" x14ac:dyDescent="0.2">
      <c r="A38" s="27"/>
      <c r="B38" s="2"/>
      <c r="C38" s="19"/>
      <c r="D38" s="19"/>
      <c r="E38" s="19"/>
      <c r="F38" s="40" t="s">
        <v>27</v>
      </c>
      <c r="G38" s="135">
        <f>IF(AA27&gt;85000,AA27-85000,0)</f>
        <v>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23" t="s">
        <v>36</v>
      </c>
      <c r="U38" s="138">
        <v>1.17E-2</v>
      </c>
      <c r="V38" s="138"/>
      <c r="W38" s="138"/>
      <c r="X38" s="138"/>
      <c r="Y38" s="138"/>
      <c r="Z38" s="26" t="s">
        <v>13</v>
      </c>
      <c r="AA38" s="84">
        <f>G38*0.0117</f>
        <v>0</v>
      </c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Q38" s="18"/>
      <c r="AR38" s="18"/>
      <c r="AS38" s="18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25"/>
      <c r="BI38" s="25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35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1:96" ht="21" customHeight="1" x14ac:dyDescent="0.2">
      <c r="A39" s="20" t="s">
        <v>14</v>
      </c>
      <c r="B39" s="19" t="s">
        <v>33</v>
      </c>
      <c r="C39" s="19"/>
      <c r="D39" s="19"/>
      <c r="E39" s="19"/>
      <c r="F39" s="19"/>
      <c r="G39" s="19"/>
      <c r="H39" s="19"/>
      <c r="I39" s="19"/>
      <c r="J39" s="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8"/>
      <c r="W39" s="18"/>
      <c r="X39" s="18"/>
      <c r="Y39" s="18"/>
      <c r="Z39" s="20" t="s">
        <v>14</v>
      </c>
      <c r="AA39" s="81">
        <f>AA28+AA38</f>
        <v>0</v>
      </c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3"/>
      <c r="AQ39" s="18"/>
      <c r="AR39" s="18"/>
      <c r="AS39" s="18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64"/>
      <c r="BX39" s="25"/>
      <c r="BY39" s="25"/>
      <c r="BZ39" s="25"/>
      <c r="CA39" s="25"/>
      <c r="CB39" s="25"/>
      <c r="CC39" s="25"/>
      <c r="CD39" s="25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1:96" ht="21" customHeight="1" x14ac:dyDescent="0.2">
      <c r="A40" s="20" t="s">
        <v>15</v>
      </c>
      <c r="B40" s="19" t="s">
        <v>34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8"/>
      <c r="W40" s="18"/>
      <c r="X40" s="18"/>
      <c r="Y40" s="18"/>
      <c r="Z40" s="20" t="s">
        <v>15</v>
      </c>
      <c r="AA40" s="78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60"/>
      <c r="AQ40" s="18"/>
      <c r="AR40" s="18"/>
      <c r="AS40" s="18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64"/>
      <c r="BX40" s="25"/>
      <c r="BY40" s="25"/>
      <c r="BZ40" s="25"/>
      <c r="CA40" s="25"/>
      <c r="CB40" s="25"/>
      <c r="CC40" s="25"/>
      <c r="CD40" s="25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6" ht="21" customHeight="1" x14ac:dyDescent="0.2">
      <c r="A41" s="20" t="s">
        <v>16</v>
      </c>
      <c r="B41" s="19" t="s">
        <v>56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8"/>
      <c r="W41" s="18"/>
      <c r="X41" s="18"/>
      <c r="Y41" s="18"/>
      <c r="Z41" s="20" t="s">
        <v>16</v>
      </c>
      <c r="AA41" s="85">
        <f>AA39-AA40</f>
        <v>0</v>
      </c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2"/>
      <c r="AQ41" s="18"/>
      <c r="AR41" s="18"/>
      <c r="AS41" s="18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64"/>
      <c r="BX41" s="25"/>
      <c r="BY41" s="25"/>
      <c r="BZ41" s="25"/>
      <c r="CA41" s="25"/>
      <c r="CB41" s="25"/>
      <c r="CC41" s="25"/>
      <c r="CD41" s="25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</row>
    <row r="42" spans="1:96" ht="21" customHeight="1" x14ac:dyDescent="0.2">
      <c r="A42" s="20" t="s">
        <v>17</v>
      </c>
      <c r="B42" s="19" t="str">
        <f>CONCATENATE("PENALTY (LINE 11 x ", P42,"%)  See Instructions")</f>
        <v>PENALTY (LINE 11 x 0%)  See Instructions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59">
        <f>IF(ISBLANK(AJ9),0,(PRODUCT(100,VLOOKUP(AJ9,Sheet1!$A$1:$G$48,IF(AJ11&lt;=AJ10,2,IF(AJ11&lt;=AJ10+10,3,IF(AJ11&lt;=AJ10+15,4,IF(AJ11&lt;=AJ10+20,5,IF(AJ11&lt;=AJ10+30,6,7)))))))))</f>
        <v>0</v>
      </c>
      <c r="Q42" s="19"/>
      <c r="R42" s="19"/>
      <c r="S42" s="19"/>
      <c r="T42" s="19"/>
      <c r="U42" s="19"/>
      <c r="V42" s="18"/>
      <c r="W42" s="18"/>
      <c r="X42" s="18"/>
      <c r="Y42" s="18"/>
      <c r="Z42" s="20" t="s">
        <v>17</v>
      </c>
      <c r="AA42" s="84">
        <f>IF($BJ$42+$BJ$43&lt;15,0,BJ42)</f>
        <v>0</v>
      </c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25"/>
      <c r="BJ42" s="65">
        <f>IF(ISBLANK($AJ$9),0,(PRODUCT($AA$39,VLOOKUP($AJ$9,Sheet1!$A$1:$G$48,IF($AJ$11&lt;=$AJ$10,2,IF($AJ$11&lt;=$AJ$10+10,3,IF($AJ$11&lt;=$AJ$10+15,4,IF($AJ$11&lt;=$AJ$10+20,5,IF($AJ$11&lt;=$AJ$10+30,6,7)))))))))</f>
        <v>0</v>
      </c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25"/>
      <c r="BZ42" s="25"/>
      <c r="CA42" s="25"/>
      <c r="CB42" s="25"/>
      <c r="CC42" s="25"/>
      <c r="CD42" s="25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</row>
    <row r="43" spans="1:96" ht="24" customHeight="1" x14ac:dyDescent="0.2">
      <c r="A43" s="61" t="s">
        <v>18</v>
      </c>
      <c r="B43" s="157" t="s">
        <v>65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8"/>
      <c r="Z43" s="20" t="s">
        <v>18</v>
      </c>
      <c r="AA43" s="84">
        <f>IF($BJ$42+$BJ$43&lt;15,0,BJ43)</f>
        <v>0</v>
      </c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Q43" s="18"/>
      <c r="AR43" s="18"/>
      <c r="AS43" s="93"/>
      <c r="AT43" s="93"/>
      <c r="AU43" s="93"/>
      <c r="AV43" s="93"/>
      <c r="AW43" s="9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25"/>
      <c r="BJ43" s="65">
        <f>IF($AJ$11&lt;=$AJ$10,0,ROUND($AA$39*0.0075,2)*((MONTH($AJ$11)-MONTH($AJ$9+1))+(YEAR($AJ$11)-YEAR($AJ$10))*12))</f>
        <v>0</v>
      </c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25"/>
      <c r="BZ43" s="25"/>
      <c r="CA43" s="25"/>
      <c r="CB43" s="25"/>
      <c r="CC43" s="25"/>
      <c r="CD43" s="25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96" ht="21" customHeight="1" x14ac:dyDescent="0.2">
      <c r="A44" s="20" t="s">
        <v>19</v>
      </c>
      <c r="B44" s="19" t="s">
        <v>35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8"/>
      <c r="W44" s="18"/>
      <c r="X44" s="18"/>
      <c r="Y44" s="18"/>
      <c r="Z44" s="20" t="s">
        <v>19</v>
      </c>
      <c r="AA44" s="78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80"/>
      <c r="AQ44" s="18"/>
      <c r="AR44" s="18"/>
      <c r="AS44" s="18"/>
      <c r="AT44" s="18"/>
      <c r="AU44" s="18"/>
      <c r="AV44" s="24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66"/>
      <c r="BJ44" s="66"/>
      <c r="BK44" s="66"/>
      <c r="BL44" s="66"/>
      <c r="BM44" s="66"/>
      <c r="BN44" s="66"/>
      <c r="BO44" s="25"/>
      <c r="BP44" s="25"/>
      <c r="BQ44" s="25"/>
      <c r="BR44" s="25"/>
      <c r="BS44" s="25"/>
      <c r="BT44" s="25"/>
      <c r="BU44" s="25"/>
      <c r="BV44" s="25"/>
      <c r="BW44" s="64"/>
      <c r="BX44" s="25"/>
      <c r="BY44" s="25"/>
      <c r="BZ44" s="25"/>
      <c r="CA44" s="25"/>
      <c r="CB44" s="25"/>
      <c r="CC44" s="25"/>
      <c r="CD44" s="25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</row>
    <row r="45" spans="1:96" ht="21" customHeight="1" x14ac:dyDescent="0.2">
      <c r="A45" s="20" t="s">
        <v>28</v>
      </c>
      <c r="B45" s="19" t="s">
        <v>37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8"/>
      <c r="W45" s="18"/>
      <c r="X45" s="18"/>
      <c r="Y45" s="18"/>
      <c r="Z45" s="20" t="s">
        <v>28</v>
      </c>
      <c r="AA45" s="85">
        <f>AA41+AA42+AA43+AA44</f>
        <v>0</v>
      </c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7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64"/>
      <c r="BX45" s="25"/>
      <c r="BY45" s="25"/>
      <c r="BZ45" s="25"/>
      <c r="CA45" s="25"/>
      <c r="CB45" s="25"/>
      <c r="CC45" s="25"/>
      <c r="CD45" s="25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</row>
    <row r="46" spans="1:96" ht="21" customHeight="1" x14ac:dyDescent="0.2">
      <c r="A46" s="20" t="s">
        <v>29</v>
      </c>
      <c r="B46" s="19" t="s">
        <v>38</v>
      </c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8"/>
      <c r="W46" s="18"/>
      <c r="X46" s="18"/>
      <c r="Y46" s="18"/>
      <c r="Z46" s="20" t="s">
        <v>29</v>
      </c>
      <c r="AA46" s="78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80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64"/>
      <c r="BX46" s="25"/>
      <c r="BY46" s="25"/>
      <c r="BZ46" s="25"/>
      <c r="CA46" s="25"/>
      <c r="CB46" s="25"/>
      <c r="CC46" s="25"/>
      <c r="CD46" s="25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</row>
    <row r="47" spans="1:96" ht="4.5" customHeight="1" x14ac:dyDescent="0.2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64"/>
      <c r="BX47" s="25"/>
      <c r="BY47" s="25"/>
      <c r="BZ47" s="25"/>
      <c r="CA47" s="25"/>
      <c r="CB47" s="25"/>
      <c r="CC47" s="25"/>
      <c r="CD47" s="25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</row>
    <row r="48" spans="1:96" ht="20.100000000000001" customHeight="1" x14ac:dyDescent="0.2">
      <c r="A48" s="20" t="s">
        <v>39</v>
      </c>
      <c r="B48" s="76" t="s">
        <v>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89" t="s">
        <v>39</v>
      </c>
      <c r="W48" s="90"/>
      <c r="X48" s="139">
        <f>IF(AA26&lt;0,AA26,0)</f>
        <v>0</v>
      </c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1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64"/>
      <c r="BX48" s="25"/>
      <c r="BY48" s="25"/>
      <c r="BZ48" s="25"/>
      <c r="CA48" s="25"/>
      <c r="CB48" s="25"/>
      <c r="CC48" s="25"/>
      <c r="CD48" s="25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</row>
    <row r="49" spans="1:96" ht="9.75" customHeight="1" x14ac:dyDescent="0.2">
      <c r="A49" s="19" t="s">
        <v>40</v>
      </c>
      <c r="B49" s="19" t="s">
        <v>54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  <c r="V49" s="18"/>
      <c r="W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64"/>
      <c r="BX49" s="25"/>
      <c r="BY49" s="25"/>
      <c r="BZ49" s="25"/>
      <c r="CA49" s="25"/>
      <c r="CB49" s="25"/>
      <c r="CC49" s="25"/>
      <c r="CD49" s="25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</row>
    <row r="50" spans="1:96" ht="6.75" customHeight="1" x14ac:dyDescent="0.2">
      <c r="A50" s="19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  <c r="V50" s="18"/>
      <c r="W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64"/>
      <c r="BX50" s="25"/>
      <c r="BY50" s="25"/>
      <c r="BZ50" s="25"/>
      <c r="CA50" s="25"/>
      <c r="CB50" s="25"/>
      <c r="CC50" s="25"/>
      <c r="CD50" s="25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</row>
    <row r="51" spans="1:96" ht="12.75" customHeight="1" x14ac:dyDescent="0.2">
      <c r="A51" s="133" t="s">
        <v>57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36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64"/>
      <c r="BX51" s="25"/>
      <c r="BY51" s="25"/>
      <c r="BZ51" s="25"/>
      <c r="CA51" s="25"/>
      <c r="CB51" s="25"/>
      <c r="CC51" s="25"/>
      <c r="CD51" s="25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</row>
    <row r="52" spans="1:96" ht="9.75" customHeight="1" x14ac:dyDescent="0.2">
      <c r="A52" s="98" t="s">
        <v>20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 s="98" t="s">
        <v>2</v>
      </c>
      <c r="T52" s="99"/>
      <c r="U52" s="99"/>
      <c r="V52" s="99"/>
      <c r="W52" s="99"/>
      <c r="X52" s="99"/>
      <c r="Y52" s="100"/>
      <c r="Z52" s="98" t="s">
        <v>21</v>
      </c>
      <c r="AA52" s="104"/>
      <c r="AB52" s="104"/>
      <c r="AC52" s="104"/>
      <c r="AD52" s="104"/>
      <c r="AE52" s="105"/>
      <c r="AF52" s="115" t="s">
        <v>55</v>
      </c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37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35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</row>
    <row r="53" spans="1:96" ht="10.5" customHeight="1" x14ac:dyDescent="0.2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6"/>
      <c r="S53" s="101"/>
      <c r="T53" s="102"/>
      <c r="U53" s="102"/>
      <c r="V53" s="102"/>
      <c r="W53" s="102"/>
      <c r="X53" s="102"/>
      <c r="Y53" s="103"/>
      <c r="Z53" s="106"/>
      <c r="AA53" s="107"/>
      <c r="AB53" s="107"/>
      <c r="AC53" s="107"/>
      <c r="AD53" s="107"/>
      <c r="AE53" s="108"/>
      <c r="AF53" s="117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37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35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</row>
    <row r="54" spans="1:96" ht="7.5" customHeight="1" x14ac:dyDescent="0.2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9"/>
      <c r="S54" s="101"/>
      <c r="T54" s="102"/>
      <c r="U54" s="102"/>
      <c r="V54" s="102"/>
      <c r="W54" s="102"/>
      <c r="X54" s="102"/>
      <c r="Y54" s="103"/>
      <c r="Z54" s="109"/>
      <c r="AA54" s="110"/>
      <c r="AB54" s="110"/>
      <c r="AC54" s="110"/>
      <c r="AD54" s="110"/>
      <c r="AE54" s="111"/>
      <c r="AF54" s="117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37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35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</row>
    <row r="55" spans="1:96" ht="9.75" customHeight="1" x14ac:dyDescent="0.2">
      <c r="A55" s="98" t="s">
        <v>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0"/>
      <c r="S55" s="98" t="s">
        <v>43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5"/>
      <c r="AF55" s="117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37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35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</row>
    <row r="56" spans="1:96" ht="10.5" customHeight="1" x14ac:dyDescent="0.2">
      <c r="A56" s="120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3"/>
      <c r="S56" s="106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8"/>
      <c r="AF56" s="117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37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35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</row>
    <row r="57" spans="1:96" ht="7.5" customHeight="1" x14ac:dyDescent="0.2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  <c r="S57" s="109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1"/>
      <c r="AF57" s="118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37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35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</row>
    <row r="58" spans="1:96" ht="13.5" customHeight="1" x14ac:dyDescent="0.2">
      <c r="A58" s="113" t="s">
        <v>45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35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</row>
    <row r="59" spans="1:96" ht="9" customHeight="1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Q59" s="18"/>
      <c r="AR59" s="18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35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</row>
    <row r="60" spans="1:96" ht="9" customHeight="1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8"/>
      <c r="AH60" s="7" t="str">
        <f>MONTH(AJ9)&amp;DAY(AJ9)&amp;YEAR(AJ9)</f>
        <v>101900</v>
      </c>
      <c r="AI60" s="36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35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</row>
    <row r="61" spans="1:96" ht="9" customHeight="1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35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</row>
    <row r="62" spans="1:96" ht="8.1" customHeight="1" x14ac:dyDescent="0.2">
      <c r="AN62" s="6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35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</row>
    <row r="63" spans="1:96" x14ac:dyDescent="0.2">
      <c r="AQ63" s="18"/>
      <c r="AR63" s="18"/>
      <c r="AS63" s="18"/>
      <c r="AT63" s="18"/>
      <c r="AU63" s="18"/>
      <c r="AV63" s="18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35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</row>
    <row r="64" spans="1:96" x14ac:dyDescent="0.2">
      <c r="AQ64" s="18"/>
      <c r="AR64" s="18"/>
      <c r="AS64" s="18"/>
      <c r="AT64" s="18"/>
      <c r="AU64" s="18"/>
      <c r="AV64" s="18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35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</row>
    <row r="65" spans="43:96" x14ac:dyDescent="0.2">
      <c r="AQ65" s="18"/>
      <c r="AR65" s="18"/>
      <c r="AS65" s="18"/>
      <c r="AT65" s="18"/>
      <c r="AU65" s="18"/>
      <c r="AV65" s="18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35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</row>
    <row r="66" spans="43:96" x14ac:dyDescent="0.2">
      <c r="AQ66" s="18"/>
      <c r="AR66" s="18"/>
      <c r="AS66" s="18"/>
      <c r="AT66" s="18"/>
      <c r="AU66" s="18"/>
      <c r="AV66" s="18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35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</row>
    <row r="67" spans="43:96" x14ac:dyDescent="0.2">
      <c r="AQ67" s="18"/>
      <c r="AR67" s="18"/>
      <c r="AS67" s="18"/>
      <c r="AT67" s="18"/>
      <c r="AU67" s="18"/>
      <c r="AV67" s="18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35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</row>
    <row r="68" spans="43:96" x14ac:dyDescent="0.2">
      <c r="AQ68" s="18"/>
      <c r="AR68" s="18"/>
      <c r="AS68" s="18"/>
      <c r="AT68" s="18"/>
      <c r="AU68" s="18"/>
      <c r="AV68" s="18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35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</row>
    <row r="69" spans="43:96" x14ac:dyDescent="0.2">
      <c r="AQ69" s="18"/>
      <c r="AR69" s="18"/>
      <c r="AS69" s="18"/>
      <c r="AT69" s="18"/>
      <c r="AU69" s="18"/>
      <c r="AV69" s="18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35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</row>
    <row r="70" spans="43:96" x14ac:dyDescent="0.2">
      <c r="AQ70" s="18"/>
      <c r="AR70" s="18"/>
      <c r="AS70" s="18"/>
      <c r="AT70" s="18"/>
      <c r="AU70" s="18"/>
      <c r="AV70" s="18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35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</row>
    <row r="71" spans="43:96" x14ac:dyDescent="0.2"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35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</row>
    <row r="72" spans="43:96" x14ac:dyDescent="0.2"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35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</row>
    <row r="73" spans="43:96" x14ac:dyDescent="0.2"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35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</row>
    <row r="74" spans="43:96" x14ac:dyDescent="0.2"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35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</row>
    <row r="75" spans="43:96" x14ac:dyDescent="0.2"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35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</row>
    <row r="76" spans="43:96" x14ac:dyDescent="0.2"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35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</row>
    <row r="77" spans="43:96" x14ac:dyDescent="0.2"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35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</row>
    <row r="78" spans="43:96" x14ac:dyDescent="0.2"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35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</row>
    <row r="79" spans="43:96" x14ac:dyDescent="0.2"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35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</row>
    <row r="80" spans="43:96" x14ac:dyDescent="0.2"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35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</row>
    <row r="81" spans="43:96" x14ac:dyDescent="0.2"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35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</row>
    <row r="82" spans="43:96" x14ac:dyDescent="0.2"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35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</row>
    <row r="83" spans="43:96" x14ac:dyDescent="0.2"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35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</row>
    <row r="84" spans="43:96" x14ac:dyDescent="0.2"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35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</row>
    <row r="85" spans="43:96" x14ac:dyDescent="0.2"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35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</row>
    <row r="86" spans="43:96" x14ac:dyDescent="0.2"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35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</row>
    <row r="87" spans="43:96" x14ac:dyDescent="0.2"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35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</row>
    <row r="88" spans="43:96" x14ac:dyDescent="0.2"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35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</row>
    <row r="89" spans="43:96" x14ac:dyDescent="0.2"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35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</row>
    <row r="90" spans="43:96" x14ac:dyDescent="0.2"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35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</row>
    <row r="91" spans="43:96" x14ac:dyDescent="0.2"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35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</row>
    <row r="92" spans="43:96" x14ac:dyDescent="0.2"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35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</row>
    <row r="93" spans="43:96" x14ac:dyDescent="0.2"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35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</row>
    <row r="94" spans="43:96" x14ac:dyDescent="0.2"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35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</row>
    <row r="95" spans="43:96" x14ac:dyDescent="0.2"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35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</row>
    <row r="96" spans="43:96" x14ac:dyDescent="0.2"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</row>
    <row r="97" spans="43:96" x14ac:dyDescent="0.2"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</row>
    <row r="98" spans="43:96" x14ac:dyDescent="0.2"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</row>
    <row r="99" spans="43:96" x14ac:dyDescent="0.2"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</row>
    <row r="100" spans="43:96" x14ac:dyDescent="0.2"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</row>
    <row r="101" spans="43:96" x14ac:dyDescent="0.2"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</row>
    <row r="102" spans="43:96" x14ac:dyDescent="0.2"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</row>
    <row r="103" spans="43:96" x14ac:dyDescent="0.2"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</row>
    <row r="104" spans="43:96" x14ac:dyDescent="0.2"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</row>
    <row r="105" spans="43:96" x14ac:dyDescent="0.2"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</row>
    <row r="106" spans="43:96" x14ac:dyDescent="0.2"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</row>
    <row r="107" spans="43:96" x14ac:dyDescent="0.2"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</row>
    <row r="108" spans="43:96" x14ac:dyDescent="0.2"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</row>
    <row r="109" spans="43:96" x14ac:dyDescent="0.2"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</row>
    <row r="110" spans="43:96" x14ac:dyDescent="0.2"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</row>
    <row r="111" spans="43:96" x14ac:dyDescent="0.2"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</row>
    <row r="112" spans="43:96" x14ac:dyDescent="0.2"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</row>
  </sheetData>
  <sheetProtection algorithmName="SHA-512" hashValue="0QhRAf0wFWar1NDqIM0WPFwthCB5x5gDxh2kSs2w23pAeKrPVGpC+aUbl5szQqR7sbDLNieCAVeA6b5Gv8YR8w==" saltValue="X/E1WLd5uudM+TCv5zo0SQ==" spinCount="100000" sheet="1" objects="1" scenarios="1" selectLockedCells="1"/>
  <mergeCells count="65">
    <mergeCell ref="B6:F6"/>
    <mergeCell ref="AE12:AO15"/>
    <mergeCell ref="B27:Y27"/>
    <mergeCell ref="B23:X23"/>
    <mergeCell ref="B43:X43"/>
    <mergeCell ref="AA38:AO38"/>
    <mergeCell ref="AA39:AO39"/>
    <mergeCell ref="AA40:AO40"/>
    <mergeCell ref="AA41:AO41"/>
    <mergeCell ref="AJ10:AO10"/>
    <mergeCell ref="B13:Y14"/>
    <mergeCell ref="AJ11:AO11"/>
    <mergeCell ref="AB11:AI11"/>
    <mergeCell ref="B18:Y18"/>
    <mergeCell ref="B19:Y19"/>
    <mergeCell ref="B10:Y10"/>
    <mergeCell ref="AJ2:AO2"/>
    <mergeCell ref="AB2:AI2"/>
    <mergeCell ref="A51:AP51"/>
    <mergeCell ref="G38:S38"/>
    <mergeCell ref="U38:Y38"/>
    <mergeCell ref="X48:AI48"/>
    <mergeCell ref="AA43:AO43"/>
    <mergeCell ref="AA46:AO46"/>
    <mergeCell ref="AA26:AO26"/>
    <mergeCell ref="G7:L7"/>
    <mergeCell ref="G8:P8"/>
    <mergeCell ref="AJ9:AO9"/>
    <mergeCell ref="B15:Y16"/>
    <mergeCell ref="AB4:AO8"/>
    <mergeCell ref="AB9:AI9"/>
    <mergeCell ref="AB10:AI10"/>
    <mergeCell ref="AW63:BF70"/>
    <mergeCell ref="S52:Y52"/>
    <mergeCell ref="S53:Y54"/>
    <mergeCell ref="Z52:AE52"/>
    <mergeCell ref="Z53:AE54"/>
    <mergeCell ref="S55:AE55"/>
    <mergeCell ref="S56:AE57"/>
    <mergeCell ref="A59:AF61"/>
    <mergeCell ref="A52:R52"/>
    <mergeCell ref="A58:AE58"/>
    <mergeCell ref="AF52:AP57"/>
    <mergeCell ref="A56:R57"/>
    <mergeCell ref="A55:R55"/>
    <mergeCell ref="A53:R54"/>
    <mergeCell ref="AW22:AZ22"/>
    <mergeCell ref="AW23:AZ23"/>
    <mergeCell ref="AS43:AW43"/>
    <mergeCell ref="AS22:AV22"/>
    <mergeCell ref="AS23:AV23"/>
    <mergeCell ref="B20:Y20"/>
    <mergeCell ref="B17:Y17"/>
    <mergeCell ref="B48:U48"/>
    <mergeCell ref="AA22:AO22"/>
    <mergeCell ref="AA23:AO23"/>
    <mergeCell ref="AA24:AO24"/>
    <mergeCell ref="AA25:AO25"/>
    <mergeCell ref="AA27:AO27"/>
    <mergeCell ref="AA44:AO44"/>
    <mergeCell ref="AA42:AO42"/>
    <mergeCell ref="AA45:AO45"/>
    <mergeCell ref="AA28:AO28"/>
    <mergeCell ref="B22:Y22"/>
    <mergeCell ref="V48:W48"/>
  </mergeCells>
  <phoneticPr fontId="3" type="noConversion"/>
  <dataValidations count="2">
    <dataValidation allowBlank="1" showInputMessage="1" showErrorMessage="1" prompt="Must enter date in &quot;Date Paid&quot; field above to calculate interest" sqref="BJ43:BX43 AB39:AO39 AA39:AA41" xr:uid="{00000000-0002-0000-0000-000000000000}"/>
    <dataValidation type="list" allowBlank="1" showInputMessage="1" showErrorMessage="1" sqref="AJ9:AO9" xr:uid="{00000000-0002-0000-0000-000001000000}">
      <formula1>$BW$1:$BW$11</formula1>
    </dataValidation>
  </dataValidations>
  <printOptions horizontalCentered="1" verticalCentered="1"/>
  <pageMargins left="0.05" right="0.05" top="0.55000000000000004" bottom="0.55000000000000004" header="0.55000000000000004" footer="0.55000000000000004"/>
  <pageSetup scale="81" orientation="portrait" r:id="rId1"/>
  <headerFooter alignWithMargins="0">
    <oddFooter>&amp;C&amp;8Page 1 of 2&amp;R&amp;8TAX-F003
V2013.1</oddFooter>
  </headerFooter>
  <colBreaks count="1" manualBreakCount="1">
    <brk id="41" max="1048575" man="1"/>
  </colBreaks>
  <ignoredErrors>
    <ignoredError sqref="Z38:Z39 A43:A46 A32 A22 A23 A24:A27 A28 Z23 A40 Z22 V48 Z24:Z27 A39 Z40:Z43 Z44:Z46 A48 A41:A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A49" sqref="A49"/>
    </sheetView>
  </sheetViews>
  <sheetFormatPr defaultRowHeight="11.25" x14ac:dyDescent="0.2"/>
  <cols>
    <col min="1" max="1" width="9.140625" style="11"/>
    <col min="2" max="16384" width="9.140625" style="13"/>
  </cols>
  <sheetData>
    <row r="1" spans="1:7" s="10" customFormat="1" x14ac:dyDescent="0.2">
      <c r="B1" s="10">
        <v>0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26</v>
      </c>
    </row>
    <row r="2" spans="1:7" x14ac:dyDescent="0.2">
      <c r="A2" s="11">
        <v>37986</v>
      </c>
      <c r="B2" s="12">
        <v>0</v>
      </c>
      <c r="C2" s="12">
        <v>0.1</v>
      </c>
      <c r="D2" s="12">
        <v>0.1</v>
      </c>
      <c r="E2" s="12">
        <v>0.1</v>
      </c>
      <c r="F2" s="12">
        <v>0.1</v>
      </c>
      <c r="G2" s="12">
        <v>0.1</v>
      </c>
    </row>
    <row r="3" spans="1:7" x14ac:dyDescent="0.2">
      <c r="A3" s="11">
        <v>38077</v>
      </c>
      <c r="B3" s="12">
        <v>0</v>
      </c>
      <c r="C3" s="12">
        <v>0.1</v>
      </c>
      <c r="D3" s="12">
        <v>0.1</v>
      </c>
      <c r="E3" s="12">
        <v>0.1</v>
      </c>
      <c r="F3" s="12">
        <v>0.1</v>
      </c>
      <c r="G3" s="12">
        <v>0.1</v>
      </c>
    </row>
    <row r="4" spans="1:7" x14ac:dyDescent="0.2">
      <c r="A4" s="11">
        <v>38168</v>
      </c>
      <c r="B4" s="12">
        <v>0</v>
      </c>
      <c r="C4" s="12">
        <v>0.1</v>
      </c>
      <c r="D4" s="12">
        <v>0.1</v>
      </c>
      <c r="E4" s="12">
        <v>0.1</v>
      </c>
      <c r="F4" s="12">
        <v>0.1</v>
      </c>
      <c r="G4" s="12">
        <v>0.1</v>
      </c>
    </row>
    <row r="5" spans="1:7" x14ac:dyDescent="0.2">
      <c r="A5" s="11">
        <v>38260</v>
      </c>
      <c r="B5" s="12">
        <v>0</v>
      </c>
      <c r="C5" s="12">
        <v>0.1</v>
      </c>
      <c r="D5" s="12">
        <v>0.1</v>
      </c>
      <c r="E5" s="12">
        <v>0.1</v>
      </c>
      <c r="F5" s="12">
        <v>0.1</v>
      </c>
      <c r="G5" s="12">
        <v>0.1</v>
      </c>
    </row>
    <row r="6" spans="1:7" x14ac:dyDescent="0.2">
      <c r="A6" s="11">
        <v>38352</v>
      </c>
      <c r="B6" s="12">
        <v>0</v>
      </c>
      <c r="C6" s="12">
        <v>0.1</v>
      </c>
      <c r="D6" s="12">
        <v>0.1</v>
      </c>
      <c r="E6" s="12">
        <v>0.1</v>
      </c>
      <c r="F6" s="12">
        <v>0.1</v>
      </c>
      <c r="G6" s="12">
        <v>0.1</v>
      </c>
    </row>
    <row r="7" spans="1:7" x14ac:dyDescent="0.2">
      <c r="A7" s="11">
        <v>38442</v>
      </c>
      <c r="B7" s="12">
        <v>0</v>
      </c>
      <c r="C7" s="12">
        <v>0.1</v>
      </c>
      <c r="D7" s="12">
        <v>0.1</v>
      </c>
      <c r="E7" s="12">
        <v>0.1</v>
      </c>
      <c r="F7" s="12">
        <v>0.1</v>
      </c>
      <c r="G7" s="12">
        <v>0.1</v>
      </c>
    </row>
    <row r="8" spans="1:7" x14ac:dyDescent="0.2">
      <c r="A8" s="11">
        <v>38533</v>
      </c>
      <c r="B8" s="12">
        <v>0</v>
      </c>
      <c r="C8" s="12">
        <v>0.1</v>
      </c>
      <c r="D8" s="12">
        <v>0.1</v>
      </c>
      <c r="E8" s="12">
        <v>0.1</v>
      </c>
      <c r="F8" s="12">
        <v>0.1</v>
      </c>
      <c r="G8" s="12">
        <v>0.1</v>
      </c>
    </row>
    <row r="9" spans="1:7" x14ac:dyDescent="0.2">
      <c r="A9" s="11">
        <v>38625</v>
      </c>
      <c r="B9" s="12">
        <v>0</v>
      </c>
      <c r="C9" s="12">
        <v>0.1</v>
      </c>
      <c r="D9" s="12">
        <v>0.1</v>
      </c>
      <c r="E9" s="12">
        <v>0.1</v>
      </c>
      <c r="F9" s="12">
        <v>0.1</v>
      </c>
      <c r="G9" s="12">
        <v>0.1</v>
      </c>
    </row>
    <row r="10" spans="1:7" x14ac:dyDescent="0.2">
      <c r="A10" s="11">
        <v>38717</v>
      </c>
      <c r="B10" s="12">
        <v>0</v>
      </c>
      <c r="C10" s="12">
        <v>0.1</v>
      </c>
      <c r="D10" s="12">
        <v>0.1</v>
      </c>
      <c r="E10" s="12">
        <v>0.1</v>
      </c>
      <c r="F10" s="12">
        <v>0.1</v>
      </c>
      <c r="G10" s="12">
        <v>0.1</v>
      </c>
    </row>
    <row r="11" spans="1:7" x14ac:dyDescent="0.2">
      <c r="A11" s="11">
        <v>38807</v>
      </c>
      <c r="B11" s="12">
        <v>0</v>
      </c>
      <c r="C11" s="12">
        <v>0.1</v>
      </c>
      <c r="D11" s="12">
        <v>0.1</v>
      </c>
      <c r="E11" s="12">
        <v>0.1</v>
      </c>
      <c r="F11" s="12">
        <v>0.1</v>
      </c>
      <c r="G11" s="12">
        <v>0.1</v>
      </c>
    </row>
    <row r="12" spans="1:7" x14ac:dyDescent="0.2">
      <c r="A12" s="11">
        <v>38898</v>
      </c>
      <c r="B12" s="12">
        <v>0</v>
      </c>
      <c r="C12" s="12">
        <v>0.1</v>
      </c>
      <c r="D12" s="12">
        <v>0.1</v>
      </c>
      <c r="E12" s="12">
        <v>0.1</v>
      </c>
      <c r="F12" s="12">
        <v>0.1</v>
      </c>
      <c r="G12" s="12">
        <v>0.1</v>
      </c>
    </row>
    <row r="13" spans="1:7" x14ac:dyDescent="0.2">
      <c r="A13" s="11">
        <v>38990</v>
      </c>
      <c r="B13" s="12">
        <v>0</v>
      </c>
      <c r="C13" s="12">
        <v>0.1</v>
      </c>
      <c r="D13" s="12">
        <v>0.1</v>
      </c>
      <c r="E13" s="12">
        <v>0.1</v>
      </c>
      <c r="F13" s="12">
        <v>0.1</v>
      </c>
      <c r="G13" s="12">
        <v>0.1</v>
      </c>
    </row>
    <row r="14" spans="1:7" x14ac:dyDescent="0.2">
      <c r="A14" s="11">
        <v>39082</v>
      </c>
      <c r="B14" s="12">
        <v>0</v>
      </c>
      <c r="C14" s="12">
        <v>0.1</v>
      </c>
      <c r="D14" s="12">
        <v>0.1</v>
      </c>
      <c r="E14" s="12">
        <v>0.1</v>
      </c>
      <c r="F14" s="12">
        <v>0.1</v>
      </c>
      <c r="G14" s="12">
        <v>0.1</v>
      </c>
    </row>
    <row r="15" spans="1:7" x14ac:dyDescent="0.2">
      <c r="A15" s="11">
        <v>39172</v>
      </c>
      <c r="B15" s="12">
        <v>0</v>
      </c>
      <c r="C15" s="12">
        <v>0.1</v>
      </c>
      <c r="D15" s="12">
        <v>0.1</v>
      </c>
      <c r="E15" s="12">
        <v>0.1</v>
      </c>
      <c r="F15" s="12">
        <v>0.1</v>
      </c>
      <c r="G15" s="12">
        <v>0.1</v>
      </c>
    </row>
    <row r="16" spans="1:7" x14ac:dyDescent="0.2">
      <c r="A16" s="11">
        <v>39263</v>
      </c>
      <c r="B16" s="12">
        <v>0</v>
      </c>
      <c r="C16" s="12">
        <v>0.02</v>
      </c>
      <c r="D16" s="12">
        <v>0.04</v>
      </c>
      <c r="E16" s="12">
        <v>0.06</v>
      </c>
      <c r="F16" s="12">
        <v>0.08</v>
      </c>
      <c r="G16" s="12">
        <v>0.1</v>
      </c>
    </row>
    <row r="17" spans="1:7" x14ac:dyDescent="0.2">
      <c r="A17" s="11">
        <v>39355</v>
      </c>
      <c r="B17" s="12">
        <v>0</v>
      </c>
      <c r="C17" s="12">
        <v>0.02</v>
      </c>
      <c r="D17" s="12">
        <v>0.04</v>
      </c>
      <c r="E17" s="12">
        <v>0.06</v>
      </c>
      <c r="F17" s="12">
        <v>0.08</v>
      </c>
      <c r="G17" s="12">
        <v>0.1</v>
      </c>
    </row>
    <row r="18" spans="1:7" x14ac:dyDescent="0.2">
      <c r="A18" s="11">
        <v>39447</v>
      </c>
      <c r="B18" s="12">
        <v>0</v>
      </c>
      <c r="C18" s="12">
        <v>0.02</v>
      </c>
      <c r="D18" s="12">
        <v>0.04</v>
      </c>
      <c r="E18" s="12">
        <v>0.06</v>
      </c>
      <c r="F18" s="12">
        <v>0.08</v>
      </c>
      <c r="G18" s="12">
        <v>0.1</v>
      </c>
    </row>
    <row r="19" spans="1:7" x14ac:dyDescent="0.2">
      <c r="A19" s="11">
        <v>39538</v>
      </c>
      <c r="B19" s="12">
        <v>0</v>
      </c>
      <c r="C19" s="12">
        <v>0.02</v>
      </c>
      <c r="D19" s="12">
        <v>0.04</v>
      </c>
      <c r="E19" s="12">
        <v>0.06</v>
      </c>
      <c r="F19" s="12">
        <v>0.08</v>
      </c>
      <c r="G19" s="12">
        <v>0.1</v>
      </c>
    </row>
    <row r="20" spans="1:7" x14ac:dyDescent="0.2">
      <c r="A20" s="11">
        <v>39629</v>
      </c>
      <c r="B20" s="12">
        <v>0</v>
      </c>
      <c r="C20" s="12">
        <v>0.02</v>
      </c>
      <c r="D20" s="12">
        <v>0.04</v>
      </c>
      <c r="E20" s="12">
        <v>0.06</v>
      </c>
      <c r="F20" s="12">
        <v>0.08</v>
      </c>
      <c r="G20" s="12">
        <v>0.1</v>
      </c>
    </row>
    <row r="21" spans="1:7" x14ac:dyDescent="0.2">
      <c r="A21" s="11">
        <v>39721</v>
      </c>
      <c r="B21" s="12">
        <v>0</v>
      </c>
      <c r="C21" s="12">
        <v>0.02</v>
      </c>
      <c r="D21" s="12">
        <v>0.04</v>
      </c>
      <c r="E21" s="12">
        <v>0.06</v>
      </c>
      <c r="F21" s="12">
        <v>0.08</v>
      </c>
      <c r="G21" s="12">
        <v>0.1</v>
      </c>
    </row>
    <row r="22" spans="1:7" x14ac:dyDescent="0.2">
      <c r="A22" s="11">
        <v>39813</v>
      </c>
      <c r="B22" s="12">
        <v>0</v>
      </c>
      <c r="C22" s="12">
        <v>0.02</v>
      </c>
      <c r="D22" s="12">
        <v>0.04</v>
      </c>
      <c r="E22" s="12">
        <v>0.06</v>
      </c>
      <c r="F22" s="12">
        <v>0.08</v>
      </c>
      <c r="G22" s="12">
        <v>0.1</v>
      </c>
    </row>
    <row r="23" spans="1:7" x14ac:dyDescent="0.2">
      <c r="A23" s="11">
        <v>39903</v>
      </c>
      <c r="B23" s="12">
        <v>0</v>
      </c>
      <c r="C23" s="12">
        <v>0.02</v>
      </c>
      <c r="D23" s="12">
        <v>0.04</v>
      </c>
      <c r="E23" s="12">
        <v>0.06</v>
      </c>
      <c r="F23" s="12">
        <v>0.08</v>
      </c>
      <c r="G23" s="12">
        <v>0.1</v>
      </c>
    </row>
    <row r="24" spans="1:7" x14ac:dyDescent="0.2">
      <c r="A24" s="11">
        <v>39994</v>
      </c>
      <c r="B24" s="12">
        <v>0</v>
      </c>
      <c r="C24" s="12">
        <v>0.02</v>
      </c>
      <c r="D24" s="12">
        <v>0.04</v>
      </c>
      <c r="E24" s="12">
        <v>0.06</v>
      </c>
      <c r="F24" s="12">
        <v>0.08</v>
      </c>
      <c r="G24" s="12">
        <v>0.1</v>
      </c>
    </row>
    <row r="25" spans="1:7" x14ac:dyDescent="0.2">
      <c r="A25" s="11">
        <v>40086</v>
      </c>
      <c r="B25" s="12">
        <v>0</v>
      </c>
      <c r="C25" s="12">
        <v>0.02</v>
      </c>
      <c r="D25" s="12">
        <v>0.04</v>
      </c>
      <c r="E25" s="12">
        <v>0.06</v>
      </c>
      <c r="F25" s="12">
        <v>0.08</v>
      </c>
      <c r="G25" s="12">
        <v>0.1</v>
      </c>
    </row>
    <row r="26" spans="1:7" x14ac:dyDescent="0.2">
      <c r="A26" s="11">
        <v>40178</v>
      </c>
      <c r="B26" s="12">
        <v>0</v>
      </c>
      <c r="C26" s="12">
        <v>0.02</v>
      </c>
      <c r="D26" s="12">
        <v>0.04</v>
      </c>
      <c r="E26" s="12">
        <v>0.06</v>
      </c>
      <c r="F26" s="12">
        <v>0.08</v>
      </c>
      <c r="G26" s="12">
        <v>0.1</v>
      </c>
    </row>
    <row r="27" spans="1:7" x14ac:dyDescent="0.2">
      <c r="A27" s="11">
        <v>40268</v>
      </c>
      <c r="B27" s="12">
        <v>0</v>
      </c>
      <c r="C27" s="12">
        <v>0.02</v>
      </c>
      <c r="D27" s="12">
        <v>0.04</v>
      </c>
      <c r="E27" s="12">
        <v>0.06</v>
      </c>
      <c r="F27" s="12">
        <v>0.08</v>
      </c>
      <c r="G27" s="12">
        <v>0.1</v>
      </c>
    </row>
    <row r="28" spans="1:7" x14ac:dyDescent="0.2">
      <c r="A28" s="11">
        <v>40359</v>
      </c>
      <c r="B28" s="12">
        <v>0</v>
      </c>
      <c r="C28" s="12">
        <v>0.02</v>
      </c>
      <c r="D28" s="12">
        <v>0.04</v>
      </c>
      <c r="E28" s="12">
        <v>0.06</v>
      </c>
      <c r="F28" s="12">
        <v>0.08</v>
      </c>
      <c r="G28" s="12">
        <v>0.1</v>
      </c>
    </row>
    <row r="29" spans="1:7" x14ac:dyDescent="0.2">
      <c r="A29" s="11">
        <v>40451</v>
      </c>
      <c r="B29" s="12">
        <v>0</v>
      </c>
      <c r="C29" s="12">
        <v>0.02</v>
      </c>
      <c r="D29" s="12">
        <v>0.04</v>
      </c>
      <c r="E29" s="12">
        <v>0.06</v>
      </c>
      <c r="F29" s="12">
        <v>0.08</v>
      </c>
      <c r="G29" s="12">
        <v>0.1</v>
      </c>
    </row>
    <row r="30" spans="1:7" x14ac:dyDescent="0.2">
      <c r="A30" s="11">
        <v>40543</v>
      </c>
      <c r="B30" s="12">
        <v>0</v>
      </c>
      <c r="C30" s="12">
        <v>0.02</v>
      </c>
      <c r="D30" s="12">
        <v>0.04</v>
      </c>
      <c r="E30" s="12">
        <v>0.06</v>
      </c>
      <c r="F30" s="12">
        <v>0.08</v>
      </c>
      <c r="G30" s="12">
        <v>0.1</v>
      </c>
    </row>
    <row r="31" spans="1:7" x14ac:dyDescent="0.2">
      <c r="A31" s="11">
        <v>40633</v>
      </c>
      <c r="B31" s="12">
        <v>0</v>
      </c>
      <c r="C31" s="12">
        <v>0.02</v>
      </c>
      <c r="D31" s="12">
        <v>0.04</v>
      </c>
      <c r="E31" s="12">
        <v>0.06</v>
      </c>
      <c r="F31" s="12">
        <v>0.08</v>
      </c>
      <c r="G31" s="12">
        <v>0.1</v>
      </c>
    </row>
    <row r="32" spans="1:7" x14ac:dyDescent="0.2">
      <c r="A32" s="11">
        <v>40724</v>
      </c>
      <c r="B32" s="12">
        <v>0</v>
      </c>
      <c r="C32" s="12">
        <v>0.02</v>
      </c>
      <c r="D32" s="12">
        <v>0.04</v>
      </c>
      <c r="E32" s="12">
        <v>0.06</v>
      </c>
      <c r="F32" s="12">
        <v>0.08</v>
      </c>
      <c r="G32" s="12">
        <v>0.1</v>
      </c>
    </row>
    <row r="33" spans="1:7" x14ac:dyDescent="0.2">
      <c r="A33" s="11">
        <v>40816</v>
      </c>
      <c r="B33" s="12">
        <v>0</v>
      </c>
      <c r="C33" s="12">
        <v>0.02</v>
      </c>
      <c r="D33" s="12">
        <v>0.04</v>
      </c>
      <c r="E33" s="12">
        <v>0.06</v>
      </c>
      <c r="F33" s="12">
        <v>0.08</v>
      </c>
      <c r="G33" s="12">
        <v>0.1</v>
      </c>
    </row>
    <row r="34" spans="1:7" x14ac:dyDescent="0.2">
      <c r="A34" s="11">
        <v>40908</v>
      </c>
      <c r="B34" s="12">
        <v>0</v>
      </c>
      <c r="C34" s="12">
        <v>0.02</v>
      </c>
      <c r="D34" s="12">
        <v>0.04</v>
      </c>
      <c r="E34" s="12">
        <v>0.06</v>
      </c>
      <c r="F34" s="12">
        <v>0.08</v>
      </c>
      <c r="G34" s="12">
        <v>0.1</v>
      </c>
    </row>
    <row r="35" spans="1:7" x14ac:dyDescent="0.2">
      <c r="A35" s="11">
        <v>40999</v>
      </c>
      <c r="B35" s="12">
        <v>0</v>
      </c>
      <c r="C35" s="12">
        <v>0.02</v>
      </c>
      <c r="D35" s="12">
        <v>0.04</v>
      </c>
      <c r="E35" s="12">
        <v>0.06</v>
      </c>
      <c r="F35" s="12">
        <v>0.08</v>
      </c>
      <c r="G35" s="12">
        <v>0.1</v>
      </c>
    </row>
    <row r="36" spans="1:7" x14ac:dyDescent="0.2">
      <c r="A36" s="11">
        <v>41090</v>
      </c>
      <c r="B36" s="12">
        <v>0</v>
      </c>
      <c r="C36" s="12">
        <v>0.02</v>
      </c>
      <c r="D36" s="12">
        <v>0.04</v>
      </c>
      <c r="E36" s="12">
        <v>0.06</v>
      </c>
      <c r="F36" s="12">
        <v>0.08</v>
      </c>
      <c r="G36" s="12">
        <v>0.1</v>
      </c>
    </row>
    <row r="37" spans="1:7" x14ac:dyDescent="0.2">
      <c r="A37" s="11">
        <v>41182</v>
      </c>
      <c r="B37" s="12">
        <v>0</v>
      </c>
      <c r="C37" s="12">
        <v>0.02</v>
      </c>
      <c r="D37" s="12">
        <v>0.04</v>
      </c>
      <c r="E37" s="12">
        <v>0.06</v>
      </c>
      <c r="F37" s="12">
        <v>0.08</v>
      </c>
      <c r="G37" s="12">
        <v>0.1</v>
      </c>
    </row>
    <row r="38" spans="1:7" x14ac:dyDescent="0.2">
      <c r="A38" s="11">
        <v>41274</v>
      </c>
      <c r="B38" s="12">
        <v>0</v>
      </c>
      <c r="C38" s="12">
        <v>0.02</v>
      </c>
      <c r="D38" s="12">
        <v>0.04</v>
      </c>
      <c r="E38" s="12">
        <v>0.06</v>
      </c>
      <c r="F38" s="12">
        <v>0.08</v>
      </c>
      <c r="G38" s="12">
        <v>0.1</v>
      </c>
    </row>
    <row r="39" spans="1:7" x14ac:dyDescent="0.2">
      <c r="A39" s="11">
        <v>41364</v>
      </c>
      <c r="B39" s="12">
        <v>0</v>
      </c>
      <c r="C39" s="12">
        <v>0.02</v>
      </c>
      <c r="D39" s="12">
        <v>0.04</v>
      </c>
      <c r="E39" s="12">
        <v>0.06</v>
      </c>
      <c r="F39" s="12">
        <v>0.08</v>
      </c>
      <c r="G39" s="12">
        <v>0.1</v>
      </c>
    </row>
    <row r="40" spans="1:7" x14ac:dyDescent="0.2">
      <c r="A40" s="11">
        <v>41455</v>
      </c>
      <c r="B40" s="12">
        <v>0</v>
      </c>
      <c r="C40" s="12">
        <v>0.02</v>
      </c>
      <c r="D40" s="12">
        <v>0.04</v>
      </c>
      <c r="E40" s="12">
        <v>0.06</v>
      </c>
      <c r="F40" s="12">
        <v>0.08</v>
      </c>
      <c r="G40" s="12">
        <v>0.1</v>
      </c>
    </row>
    <row r="41" spans="1:7" x14ac:dyDescent="0.2">
      <c r="A41" s="11">
        <v>41547</v>
      </c>
      <c r="B41" s="12">
        <v>0</v>
      </c>
      <c r="C41" s="12">
        <v>0.02</v>
      </c>
      <c r="D41" s="12">
        <v>0.04</v>
      </c>
      <c r="E41" s="12">
        <v>0.06</v>
      </c>
      <c r="F41" s="12">
        <v>0.08</v>
      </c>
      <c r="G41" s="12">
        <v>0.1</v>
      </c>
    </row>
    <row r="42" spans="1:7" x14ac:dyDescent="0.2">
      <c r="A42" s="11">
        <v>41639</v>
      </c>
      <c r="B42" s="12">
        <v>0</v>
      </c>
      <c r="C42" s="12">
        <v>0.02</v>
      </c>
      <c r="D42" s="12">
        <v>0.04</v>
      </c>
      <c r="E42" s="12">
        <v>0.06</v>
      </c>
      <c r="F42" s="12">
        <v>0.08</v>
      </c>
      <c r="G42" s="12">
        <v>0.1</v>
      </c>
    </row>
    <row r="43" spans="1:7" x14ac:dyDescent="0.2">
      <c r="A43" s="11">
        <v>41729</v>
      </c>
      <c r="B43" s="12">
        <v>0</v>
      </c>
      <c r="C43" s="12">
        <v>0.02</v>
      </c>
      <c r="D43" s="12">
        <v>0.04</v>
      </c>
      <c r="E43" s="12">
        <v>0.06</v>
      </c>
      <c r="F43" s="12">
        <v>0.08</v>
      </c>
      <c r="G43" s="12">
        <v>0.1</v>
      </c>
    </row>
    <row r="44" spans="1:7" x14ac:dyDescent="0.2">
      <c r="A44" s="11">
        <v>41820</v>
      </c>
      <c r="B44" s="12">
        <v>0</v>
      </c>
      <c r="C44" s="12">
        <v>0.02</v>
      </c>
      <c r="D44" s="12">
        <v>0.04</v>
      </c>
      <c r="E44" s="12">
        <v>0.06</v>
      </c>
      <c r="F44" s="12">
        <v>0.08</v>
      </c>
      <c r="G44" s="12">
        <v>0.1</v>
      </c>
    </row>
    <row r="45" spans="1:7" x14ac:dyDescent="0.2">
      <c r="A45" s="11">
        <v>41912</v>
      </c>
      <c r="B45" s="12">
        <v>0</v>
      </c>
      <c r="C45" s="12">
        <v>0.02</v>
      </c>
      <c r="D45" s="12">
        <v>0.04</v>
      </c>
      <c r="E45" s="12">
        <v>0.06</v>
      </c>
      <c r="F45" s="12">
        <v>0.08</v>
      </c>
      <c r="G45" s="12">
        <v>0.1</v>
      </c>
    </row>
    <row r="46" spans="1:7" x14ac:dyDescent="0.2">
      <c r="A46" s="11">
        <v>42004</v>
      </c>
      <c r="B46" s="12">
        <v>0</v>
      </c>
      <c r="C46" s="12">
        <v>0.02</v>
      </c>
      <c r="D46" s="12">
        <v>0.04</v>
      </c>
      <c r="E46" s="12">
        <v>0.06</v>
      </c>
      <c r="F46" s="12">
        <v>0.08</v>
      </c>
      <c r="G46" s="12">
        <v>0.1</v>
      </c>
    </row>
    <row r="47" spans="1:7" x14ac:dyDescent="0.2">
      <c r="A47" s="11">
        <v>42094</v>
      </c>
      <c r="B47" s="12">
        <v>0</v>
      </c>
      <c r="C47" s="12">
        <v>0.02</v>
      </c>
      <c r="D47" s="12">
        <v>0.04</v>
      </c>
      <c r="E47" s="12">
        <v>0.06</v>
      </c>
      <c r="F47" s="12">
        <v>0.08</v>
      </c>
      <c r="G47" s="12">
        <v>0.1</v>
      </c>
    </row>
    <row r="48" spans="1:7" x14ac:dyDescent="0.2">
      <c r="A48" s="11">
        <v>42185</v>
      </c>
      <c r="B48" s="12">
        <v>0</v>
      </c>
      <c r="C48" s="12">
        <v>0.02</v>
      </c>
      <c r="D48" s="12">
        <v>0.04</v>
      </c>
      <c r="E48" s="12">
        <v>0.06</v>
      </c>
      <c r="F48" s="12">
        <v>0.08</v>
      </c>
      <c r="G48" s="12">
        <v>0.1</v>
      </c>
    </row>
  </sheetData>
  <sheetProtection sheet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topLeftCell="A16" workbookViewId="0">
      <selection activeCell="A48" sqref="A48"/>
    </sheetView>
  </sheetViews>
  <sheetFormatPr defaultRowHeight="11.25" x14ac:dyDescent="0.2"/>
  <cols>
    <col min="1" max="16384" width="9.140625" style="13"/>
  </cols>
  <sheetData>
    <row r="1" spans="1:2" x14ac:dyDescent="0.2">
      <c r="A1" s="11">
        <v>37986</v>
      </c>
      <c r="B1" s="11">
        <v>38017</v>
      </c>
    </row>
    <row r="2" spans="1:2" x14ac:dyDescent="0.2">
      <c r="A2" s="11">
        <v>38077</v>
      </c>
      <c r="B2" s="11">
        <v>38107</v>
      </c>
    </row>
    <row r="3" spans="1:2" x14ac:dyDescent="0.2">
      <c r="A3" s="11">
        <v>38168</v>
      </c>
      <c r="B3" s="11">
        <v>38199</v>
      </c>
    </row>
    <row r="4" spans="1:2" x14ac:dyDescent="0.2">
      <c r="A4" s="11">
        <v>38260</v>
      </c>
      <c r="B4" s="11">
        <v>38291</v>
      </c>
    </row>
    <row r="5" spans="1:2" x14ac:dyDescent="0.2">
      <c r="A5" s="11">
        <v>38352</v>
      </c>
      <c r="B5" s="11">
        <v>38383</v>
      </c>
    </row>
    <row r="6" spans="1:2" x14ac:dyDescent="0.2">
      <c r="A6" s="11">
        <v>38442</v>
      </c>
      <c r="B6" s="11">
        <v>38472</v>
      </c>
    </row>
    <row r="7" spans="1:2" x14ac:dyDescent="0.2">
      <c r="A7" s="11">
        <v>38533</v>
      </c>
      <c r="B7" s="11">
        <v>38564</v>
      </c>
    </row>
    <row r="8" spans="1:2" x14ac:dyDescent="0.2">
      <c r="A8" s="11">
        <v>38625</v>
      </c>
      <c r="B8" s="11">
        <v>38656</v>
      </c>
    </row>
    <row r="9" spans="1:2" x14ac:dyDescent="0.2">
      <c r="A9" s="11">
        <v>38717</v>
      </c>
      <c r="B9" s="11">
        <v>38748</v>
      </c>
    </row>
    <row r="10" spans="1:2" x14ac:dyDescent="0.2">
      <c r="A10" s="11">
        <v>38807</v>
      </c>
      <c r="B10" s="11">
        <v>38837</v>
      </c>
    </row>
    <row r="11" spans="1:2" x14ac:dyDescent="0.2">
      <c r="A11" s="11">
        <v>38898</v>
      </c>
      <c r="B11" s="11">
        <v>38929</v>
      </c>
    </row>
    <row r="12" spans="1:2" x14ac:dyDescent="0.2">
      <c r="A12" s="11">
        <v>38990</v>
      </c>
      <c r="B12" s="11">
        <v>39021</v>
      </c>
    </row>
    <row r="13" spans="1:2" x14ac:dyDescent="0.2">
      <c r="A13" s="11">
        <v>39082</v>
      </c>
      <c r="B13" s="11">
        <v>39113</v>
      </c>
    </row>
    <row r="14" spans="1:2" x14ac:dyDescent="0.2">
      <c r="A14" s="11">
        <v>39172</v>
      </c>
      <c r="B14" s="11">
        <v>39202</v>
      </c>
    </row>
    <row r="15" spans="1:2" x14ac:dyDescent="0.2">
      <c r="A15" s="11">
        <v>39263</v>
      </c>
      <c r="B15" s="11">
        <v>39294</v>
      </c>
    </row>
    <row r="16" spans="1:2" x14ac:dyDescent="0.2">
      <c r="A16" s="11">
        <v>39355</v>
      </c>
      <c r="B16" s="11">
        <v>39386</v>
      </c>
    </row>
    <row r="17" spans="1:2" x14ac:dyDescent="0.2">
      <c r="A17" s="11">
        <v>39447</v>
      </c>
      <c r="B17" s="11">
        <v>39478</v>
      </c>
    </row>
    <row r="18" spans="1:2" x14ac:dyDescent="0.2">
      <c r="A18" s="11">
        <v>39538</v>
      </c>
      <c r="B18" s="11">
        <v>39568</v>
      </c>
    </row>
    <row r="19" spans="1:2" x14ac:dyDescent="0.2">
      <c r="A19" s="11">
        <v>39629</v>
      </c>
      <c r="B19" s="11">
        <v>39660</v>
      </c>
    </row>
    <row r="20" spans="1:2" x14ac:dyDescent="0.2">
      <c r="A20" s="11">
        <v>39721</v>
      </c>
      <c r="B20" s="11">
        <v>39755</v>
      </c>
    </row>
    <row r="21" spans="1:2" x14ac:dyDescent="0.2">
      <c r="A21" s="11">
        <v>39813</v>
      </c>
      <c r="B21" s="11">
        <v>39846</v>
      </c>
    </row>
    <row r="22" spans="1:2" x14ac:dyDescent="0.2">
      <c r="A22" s="11">
        <v>39903</v>
      </c>
      <c r="B22" s="11">
        <v>39933</v>
      </c>
    </row>
    <row r="23" spans="1:2" x14ac:dyDescent="0.2">
      <c r="A23" s="11">
        <v>39994</v>
      </c>
      <c r="B23" s="11">
        <v>40025</v>
      </c>
    </row>
    <row r="24" spans="1:2" x14ac:dyDescent="0.2">
      <c r="A24" s="11">
        <v>40086</v>
      </c>
      <c r="B24" s="11">
        <v>40119</v>
      </c>
    </row>
    <row r="25" spans="1:2" x14ac:dyDescent="0.2">
      <c r="A25" s="11">
        <v>40178</v>
      </c>
      <c r="B25" s="11">
        <v>40210</v>
      </c>
    </row>
    <row r="26" spans="1:2" x14ac:dyDescent="0.2">
      <c r="A26" s="11">
        <v>40268</v>
      </c>
      <c r="B26" s="11">
        <v>40298</v>
      </c>
    </row>
    <row r="27" spans="1:2" x14ac:dyDescent="0.2">
      <c r="A27" s="11">
        <v>40359</v>
      </c>
      <c r="B27" s="11">
        <v>40392</v>
      </c>
    </row>
    <row r="28" spans="1:2" x14ac:dyDescent="0.2">
      <c r="A28" s="11">
        <v>40451</v>
      </c>
      <c r="B28" s="11">
        <v>40483</v>
      </c>
    </row>
    <row r="29" spans="1:2" x14ac:dyDescent="0.2">
      <c r="A29" s="11">
        <v>40543</v>
      </c>
      <c r="B29" s="11">
        <v>40574</v>
      </c>
    </row>
    <row r="30" spans="1:2" x14ac:dyDescent="0.2">
      <c r="A30" s="11">
        <v>40633</v>
      </c>
      <c r="B30" s="11">
        <v>40665</v>
      </c>
    </row>
    <row r="31" spans="1:2" x14ac:dyDescent="0.2">
      <c r="A31" s="11">
        <v>40724</v>
      </c>
      <c r="B31" s="11">
        <v>40756</v>
      </c>
    </row>
    <row r="32" spans="1:2" x14ac:dyDescent="0.2">
      <c r="A32" s="11">
        <v>40816</v>
      </c>
      <c r="B32" s="11">
        <v>40847</v>
      </c>
    </row>
    <row r="33" spans="1:2" x14ac:dyDescent="0.2">
      <c r="A33" s="11">
        <v>40908</v>
      </c>
      <c r="B33" s="11">
        <v>40939</v>
      </c>
    </row>
    <row r="34" spans="1:2" x14ac:dyDescent="0.2">
      <c r="A34" s="11">
        <v>40999</v>
      </c>
      <c r="B34" s="11">
        <v>41029</v>
      </c>
    </row>
    <row r="35" spans="1:2" x14ac:dyDescent="0.2">
      <c r="A35" s="11">
        <v>41090</v>
      </c>
      <c r="B35" s="11">
        <v>41121</v>
      </c>
    </row>
    <row r="36" spans="1:2" x14ac:dyDescent="0.2">
      <c r="A36" s="11">
        <v>41182</v>
      </c>
      <c r="B36" s="11">
        <v>41213</v>
      </c>
    </row>
    <row r="37" spans="1:2" x14ac:dyDescent="0.2">
      <c r="A37" s="11">
        <v>41274</v>
      </c>
      <c r="B37" s="11">
        <v>41305</v>
      </c>
    </row>
    <row r="38" spans="1:2" x14ac:dyDescent="0.2">
      <c r="A38" s="11">
        <v>41364</v>
      </c>
      <c r="B38" s="11">
        <v>41394</v>
      </c>
    </row>
    <row r="39" spans="1:2" x14ac:dyDescent="0.2">
      <c r="A39" s="11">
        <v>41455</v>
      </c>
      <c r="B39" s="11">
        <v>41486</v>
      </c>
    </row>
    <row r="40" spans="1:2" x14ac:dyDescent="0.2">
      <c r="A40" s="11">
        <v>41547</v>
      </c>
      <c r="B40" s="11">
        <v>41578</v>
      </c>
    </row>
    <row r="41" spans="1:2" x14ac:dyDescent="0.2">
      <c r="A41" s="11">
        <v>41639</v>
      </c>
      <c r="B41" s="11">
        <v>41670</v>
      </c>
    </row>
    <row r="42" spans="1:2" x14ac:dyDescent="0.2">
      <c r="A42" s="11">
        <v>41729</v>
      </c>
      <c r="B42" s="11">
        <v>41759</v>
      </c>
    </row>
    <row r="43" spans="1:2" x14ac:dyDescent="0.2">
      <c r="A43" s="11">
        <v>41820</v>
      </c>
      <c r="B43" s="11">
        <v>41851</v>
      </c>
    </row>
    <row r="44" spans="1:2" x14ac:dyDescent="0.2">
      <c r="A44" s="11">
        <v>41912</v>
      </c>
      <c r="B44" s="11">
        <v>41946</v>
      </c>
    </row>
    <row r="45" spans="1:2" x14ac:dyDescent="0.2">
      <c r="A45" s="11">
        <v>42004</v>
      </c>
      <c r="B45" s="11">
        <v>42037</v>
      </c>
    </row>
    <row r="46" spans="1:2" x14ac:dyDescent="0.2">
      <c r="A46" s="11">
        <v>42094</v>
      </c>
      <c r="B46" s="11">
        <v>42124</v>
      </c>
    </row>
    <row r="47" spans="1:2" x14ac:dyDescent="0.2">
      <c r="A47" s="11">
        <v>42185</v>
      </c>
      <c r="B47" s="11">
        <v>42216</v>
      </c>
    </row>
  </sheetData>
  <sheetProtection sheet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topLeftCell="A4" zoomScaleNormal="100" workbookViewId="0">
      <selection activeCell="Q23" sqref="Q23"/>
    </sheetView>
  </sheetViews>
  <sheetFormatPr defaultRowHeight="12.75" x14ac:dyDescent="0.2"/>
  <sheetData/>
  <sheetProtection sheet="1" objects="1" scenarios="1"/>
  <pageMargins left="0.45" right="0.45" top="0.75" bottom="0.75" header="0.3" footer="0.3"/>
  <pageSetup orientation="portrait" r:id="rId1"/>
  <headerFooter>
    <oddFooter>&amp;C&amp;8Page 2 of 2&amp;R&amp;8TAX-F003
V2013.1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600075</xdr:colOff>
                <xdr:row>52</xdr:row>
                <xdr:rowOff>114300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 GNRL</vt:lpstr>
      <vt:lpstr>Sheet1</vt:lpstr>
      <vt:lpstr>Sheet2</vt:lpstr>
      <vt:lpstr>Instructions</vt:lpstr>
      <vt:lpstr>Instructions!Print_Area</vt:lpstr>
      <vt:lpstr>'MBT RETURN - GNRL'!Print_Area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Brandy Delaney</cp:lastModifiedBy>
  <cp:lastPrinted>2023-05-24T22:12:36Z</cp:lastPrinted>
  <dcterms:created xsi:type="dcterms:W3CDTF">2006-02-24T21:45:40Z</dcterms:created>
  <dcterms:modified xsi:type="dcterms:W3CDTF">2023-05-24T22:12:48Z</dcterms:modified>
</cp:coreProperties>
</file>